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192.168.100.209\01_総務課\02財政係\507★\19_その他調査\✔260304【照会（260312〆）】令和６年度財政状況資料集の作成について\03_回答\"/>
    </mc:Choice>
  </mc:AlternateContent>
  <xr:revisionPtr revIDLastSave="0" documentId="13_ncr:1_{9B5CB01D-70D6-4702-A74D-2AC05F9B7A10}" xr6:coauthVersionLast="47" xr6:coauthVersionMax="47" xr10:uidLastSave="{00000000-0000-0000-0000-000000000000}"/>
  <bookViews>
    <workbookView xWindow="-28920" yWindow="-120" windowWidth="29040" windowHeight="15720" tabRatio="876" firstSheet="7"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alcChain>
</file>

<file path=xl/sharedStrings.xml><?xml version="1.0" encoding="utf-8"?>
<sst xmlns="http://schemas.openxmlformats.org/spreadsheetml/2006/main" count="1131" uniqueCount="566">
  <si>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</si>
  <si>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</si>
  <si>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</si>
  <si>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</si>
  <si>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</si>
  <si>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</si>
  <si>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</si>
  <si>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</si>
  <si>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</si>
  <si>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</si>
  <si>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</si>
  <si>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</si>
  <si>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</si>
  <si>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</si>
  <si>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</si>
  <si>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</si>
  <si>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</si>
  <si>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</si>
  <si>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</si>
  <si>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</si>
  <si>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</si>
  <si>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</si>
  <si>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</si>
  <si>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</si>
  <si>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</si>
  <si>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</si>
  <si>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</si>
  <si>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</si>
  <si>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</si>
  <si>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</si>
  <si>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</si>
  <si>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</si>
  <si>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</si>
  <si>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</si>
  <si>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</si>
  <si>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</si>
  <si>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</si>
  <si>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</si>
  <si>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</si>
  <si>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</si>
  <si>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</si>
  <si>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</si>
  <si>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</si>
  <si>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</si>
  <si>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</si>
  <si>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</si>
  <si>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</si>
  <si>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</si>
  <si>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</si>
  <si>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</si>
  <si>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</si>
  <si>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</si>
  <si>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</si>
  <si>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</si>
  <si>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</si>
  <si>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</si>
  <si>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</si>
  <si>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</si>
  <si>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</si>
  <si>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</si>
  <si>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</si>
  <si>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</si>
  <si>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</si>
  <si>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</si>
  <si>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</si>
  <si>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</si>
  <si>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</si>
  <si>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</si>
  <si>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</si>
  <si>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</si>
  <si>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</si>
  <si>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</si>
  <si>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</si>
  <si>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</si>
  <si>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</si>
  <si>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</si>
  <si>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</si>
  <si>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</si>
  <si>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</si>
  <si>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</si>
  <si>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</si>
  <si>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</si>
  <si>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</si>
  <si>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</si>
  <si>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</si>
  <si>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</si>
  <si>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</si>
  <si>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</si>
  <si>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</si>
  <si>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</si>
  <si>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</si>
  <si>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</si>
  <si>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</si>
  <si>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</si>
  <si>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</si>
  <si>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</si>
  <si>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</si>
  <si>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</si>
  <si>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</si>
  <si>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</si>
  <si>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</si>
  <si>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</si>
  <si>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</si>
  <si>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</si>
  <si>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</si>
  <si>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</si>
  <si>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</si>
  <si>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</si>
  <si>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</si>
  <si>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</si>
  <si>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</si>
  <si>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</si>
  <si>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</si>
  <si>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</si>
  <si>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</si>
  <si>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</si>
  <si>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</si>
  <si>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</si>
  <si>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</si>
  <si>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</si>
  <si>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</si>
  <si>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</si>
  <si>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</si>
  <si>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</si>
  <si>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</si>
  <si>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</si>
  <si>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</si>
  <si>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</si>
  <si>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</si>
  <si>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</si>
  <si>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</si>
  <si>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</si>
  <si>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</si>
  <si>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</si>
  <si>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</si>
  <si>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</si>
  <si>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</si>
  <si>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</si>
  <si>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</si>
  <si>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</si>
  <si>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</si>
  <si>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</si>
  <si>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</si>
  <si>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</si>
  <si>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</si>
  <si>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</si>
  <si>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</si>
  <si>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</si>
  <si>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</si>
  <si>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</si>
  <si>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</si>
  <si>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</si>
  <si>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</si>
  <si>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</si>
  <si>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</si>
  <si>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</si>
  <si>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</si>
  <si>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</si>
  <si>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</si>
  <si>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</si>
  <si>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</si>
  <si>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</si>
  <si>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</si>
  <si>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</si>
  <si>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</si>
  <si>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</si>
  <si>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</si>
  <si>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</si>
  <si>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</si>
  <si>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</si>
  <si>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</si>
  <si>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</si>
  <si>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</si>
  <si>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</si>
  <si>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</si>
  <si>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</si>
  <si>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</si>
  <si>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</si>
  <si>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</si>
  <si>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</si>
  <si>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</si>
  <si>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</si>
  <si>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</si>
  <si>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</si>
  <si>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</si>
  <si>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</si>
  <si>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</si>
  <si>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</si>
  <si>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</si>
  <si>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</si>
  <si>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</si>
  <si>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</si>
  <si>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</si>
  <si>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</si>
  <si>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</si>
  <si>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</si>
  <si>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</si>
  <si>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</si>
  <si>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</si>
  <si>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</si>
  <si>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</si>
  <si>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</si>
  <si>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</si>
  <si>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熊本県西原村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</si>
  <si>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</si>
  <si>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</si>
  <si>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</si>
  <si>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</si>
  <si>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</si>
  <si>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</si>
  <si>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</si>
  <si>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</si>
  <si>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</si>
  <si>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</si>
  <si>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</si>
  <si>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</si>
  <si>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</si>
  <si>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</si>
  <si>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</si>
  <si>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</si>
  <si>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</si>
  <si>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</si>
  <si>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</si>
  <si>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</si>
  <si>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</si>
  <si>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</si>
  <si>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</si>
  <si>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</si>
  <si>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</si>
  <si>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</si>
  <si>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</si>
  <si>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</si>
  <si>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</si>
  <si>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</si>
  <si>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</si>
  <si>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</si>
  <si>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</si>
  <si>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</si>
  <si>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</si>
  <si>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</si>
  <si>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</si>
  <si>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</si>
  <si>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</si>
  <si>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</si>
  <si>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</si>
  <si>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</si>
  <si>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</si>
  <si>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</si>
  <si>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</si>
  <si>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</si>
  <si>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</si>
  <si>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</si>
  <si>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</si>
  <si>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</si>
  <si>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</si>
  <si>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</si>
  <si>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</si>
  <si>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</si>
  <si>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</si>
  <si>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</si>
  <si>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</si>
  <si>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</si>
  <si>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</si>
  <si>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</si>
  <si>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</si>
  <si>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</si>
  <si>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</si>
  <si>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</si>
  <si>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</si>
  <si>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</si>
  <si>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</si>
  <si>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</si>
  <si>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</si>
  <si>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</si>
  <si>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</si>
  <si>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</si>
  <si>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</si>
  <si>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</si>
  <si>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</si>
  <si>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</si>
  <si>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</si>
  <si>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</si>
  <si>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</si>
  <si>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</si>
  <si>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</si>
  <si>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</si>
  <si>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</si>
  <si>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</si>
  <si>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</si>
  <si>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</si>
  <si>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</si>
  <si>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</si>
  <si>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</si>
  <si>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</si>
  <si>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</si>
  <si>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</si>
  <si>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</si>
  <si>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</si>
  <si>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</si>
  <si>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</si>
  <si>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</si>
  <si>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</si>
  <si>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</si>
  <si>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</si>
  <si>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</si>
  <si>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</si>
  <si>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</si>
  <si>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</si>
  <si>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</si>
  <si>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</si>
  <si>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</si>
  <si>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</si>
  <si>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</si>
  <si>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</si>
  <si>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</si>
  <si>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</si>
  <si>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</si>
  <si>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</si>
  <si>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</si>
  <si>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その他</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</si>
  <si>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</si>
  <si>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</si>
  <si>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</si>
  <si>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</si>
  <si>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</si>
  <si>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</si>
  <si>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</si>
  <si>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</si>
  <si>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</si>
  <si>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</si>
  <si>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</si>
  <si>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</si>
  <si>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</si>
  <si>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</si>
  <si>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</si>
  <si>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</si>
  <si>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</si>
  <si>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</si>
  <si>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</si>
  <si>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</si>
  <si>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</si>
  <si>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</si>
  <si>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</si>
  <si>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</si>
  <si>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</si>
  <si>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</si>
  <si>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</si>
  <si>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</si>
  <si>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</si>
  <si>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</si>
  <si>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</si>
  <si>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</si>
  <si>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</si>
  <si>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熊本県西原村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</si>
  <si>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</si>
  <si>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</si>
  <si>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</si>
  <si>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</si>
  <si>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</si>
  <si>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</si>
  <si>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</si>
  <si>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</si>
  <si>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</si>
  <si>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</si>
  <si>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</si>
  <si>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</si>
  <si>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</si>
  <si>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</si>
  <si>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</si>
  <si>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</si>
  <si>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</si>
  <si>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</si>
  <si>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</si>
  <si>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</si>
  <si>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</si>
  <si>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</si>
  <si>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</si>
  <si>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</si>
  <si>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</si>
  <si>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</si>
  <si>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</si>
  <si>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</si>
  <si>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</si>
  <si>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</si>
  <si>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</si>
  <si>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</si>
  <si>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</si>
  <si>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</si>
  <si>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</si>
  <si>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</si>
  <si>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西原村工業用水道事業会計</t>
    <phoneticPr fontId="5"/>
  </si>
  <si>
    <t>法適用企業</t>
    <phoneticPr fontId="5"/>
  </si>
  <si>
    <t>西原村中央簡易水道事業会計</t>
    <phoneticPr fontId="5"/>
  </si>
  <si>
    <t>西原村工業団地造成事業特別会計</t>
    <phoneticPr fontId="5"/>
  </si>
  <si>
    <t>法非適用企業</t>
    <phoneticPr fontId="5"/>
  </si>
  <si>
    <t>西原村住宅用地造成事業特別会計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</si>
  <si>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</si>
  <si>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</si>
  <si>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</si>
  <si>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</si>
  <si>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</si>
  <si>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</si>
  <si>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</si>
  <si>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</si>
  <si>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</si>
  <si>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</si>
  <si>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</si>
  <si>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</si>
  <si>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</si>
  <si>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</si>
  <si>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</si>
  <si>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</si>
  <si>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</si>
  <si>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</si>
  <si>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</si>
  <si>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</si>
  <si>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</si>
  <si>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</si>
  <si>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</si>
  <si>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</si>
  <si>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</si>
  <si>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</si>
  <si>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</si>
  <si>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</si>
  <si>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</si>
  <si>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</si>
  <si>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</si>
  <si>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</si>
  <si>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</si>
  <si>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</si>
  <si>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</si>
  <si>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</si>
  <si>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</si>
  <si>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</si>
  <si>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</si>
  <si>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</si>
  <si>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</si>
  <si>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</si>
  <si>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</si>
  <si>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</si>
  <si>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</si>
  <si>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</si>
  <si>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</si>
  <si>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</si>
  <si>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</si>
  <si>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</si>
  <si>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</si>
  <si>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</si>
  <si>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</si>
  <si>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</si>
  <si>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西原村介護保険特別会計</t>
    <phoneticPr fontId="5"/>
  </si>
  <si>
    <t>(Ｆ)</t>
    <phoneticPr fontId="5"/>
  </si>
  <si>
    <t>西原村後期高齢者医療特別会計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</si>
  <si>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</si>
  <si>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</si>
  <si>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</si>
  <si>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</si>
  <si>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</si>
  <si>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</si>
  <si>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</si>
  <si>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</si>
  <si>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</si>
  <si>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</si>
  <si>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</si>
  <si>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</si>
  <si>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</si>
  <si>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</si>
  <si>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</si>
  <si>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</si>
  <si>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</si>
  <si>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</si>
  <si>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</si>
  <si>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</si>
  <si>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</si>
  <si>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</si>
  <si>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</si>
  <si>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</si>
  <si>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</si>
  <si>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</si>
  <si>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</si>
  <si>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</si>
  <si>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</si>
  <si>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</si>
  <si>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</si>
  <si>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</si>
  <si>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</si>
  <si>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</si>
  <si>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</si>
  <si>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</si>
  <si>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</si>
  <si>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</si>
  <si>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</si>
  <si>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</si>
  <si>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</si>
  <si>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</si>
  <si>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</si>
  <si>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</si>
  <si>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</si>
  <si>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</si>
  <si>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</si>
  <si>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</si>
  <si>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</si>
  <si>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</si>
  <si>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</si>
  <si>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</si>
  <si>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</si>
  <si>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</si>
  <si>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</si>
  <si>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</si>
  <si>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</si>
  <si>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</si>
  <si>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</si>
  <si>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</si>
  <si>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</si>
  <si>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</si>
  <si>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</si>
  <si>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</si>
  <si>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</si>
  <si>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</si>
  <si>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</si>
  <si>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</si>
  <si>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</si>
  <si>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</si>
  <si>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</si>
  <si>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</si>
  <si>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</si>
  <si>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</si>
  <si>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</si>
  <si>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</si>
  <si>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</si>
  <si>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</si>
  <si>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</si>
  <si>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</si>
  <si>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5.54</t>
  </si>
  <si>
    <t>▲ 5.67</t>
  </si>
  <si>
    <t>▲ 1.21</t>
  </si>
  <si>
    <t>一般会計</t>
  </si>
  <si>
    <t>介護保険特別会計</t>
  </si>
  <si>
    <t>西原村中央簡易水道事業会計</t>
  </si>
  <si>
    <t>西原村工業用水道事業会計</t>
  </si>
  <si>
    <t>国民健康保険特別会計</t>
  </si>
  <si>
    <t>西原村工業団地造成事業特別会計</t>
  </si>
  <si>
    <t>後期高齢者医療特別会計</t>
  </si>
  <si>
    <t>西原村住宅用地造成事業特別会計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</si>
  <si>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</si>
  <si>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</si>
  <si>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</si>
  <si>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</si>
  <si>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</si>
  <si>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</si>
  <si>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</si>
  <si>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</si>
  <si>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</si>
  <si>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</si>
  <si>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熊本県市町村総合事務組合</t>
    <phoneticPr fontId="2"/>
  </si>
  <si>
    <t>大津町・西原村原野組合</t>
    <phoneticPr fontId="2"/>
  </si>
  <si>
    <t>益城、嘉島、西原環境衛生施設組合</t>
    <phoneticPr fontId="2"/>
  </si>
  <si>
    <t>阿蘇広域行政事務組合(一般会計)</t>
    <phoneticPr fontId="2"/>
  </si>
  <si>
    <t>阿蘇広域行政事務組合
（養護老人ホーム湯の里荘特別会計）</t>
    <phoneticPr fontId="2"/>
  </si>
  <si>
    <t>熊本県後期高齢者医療広域連合
（一般会計）</t>
    <phoneticPr fontId="2"/>
  </si>
  <si>
    <t>熊本県後期高齢者医療広域連合
（後期高齢者医療特別会計）</t>
    <phoneticPr fontId="2"/>
  </si>
  <si>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</si>
  <si>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38"/>
  </si>
  <si>
    <t>災害復興基金</t>
    <rPh sb="0" eb="2">
      <t>サイガイ</t>
    </rPh>
    <rPh sb="2" eb="4">
      <t>フッコウ</t>
    </rPh>
    <rPh sb="4" eb="6">
      <t>キキン</t>
    </rPh>
    <phoneticPr fontId="38"/>
  </si>
  <si>
    <t>職員等退職手当基金</t>
    <rPh sb="0" eb="2">
      <t>ショクイン</t>
    </rPh>
    <rPh sb="2" eb="3">
      <t>トウ</t>
    </rPh>
    <rPh sb="3" eb="5">
      <t>タイショク</t>
    </rPh>
    <rPh sb="5" eb="7">
      <t>テアテ</t>
    </rPh>
    <rPh sb="7" eb="9">
      <t>キキン</t>
    </rPh>
    <phoneticPr fontId="38"/>
  </si>
  <si>
    <t>平成28年熊本地震復興基金</t>
    <rPh sb="0" eb="2">
      <t>ヘイセイ</t>
    </rPh>
    <rPh sb="4" eb="5">
      <t>ネン</t>
    </rPh>
    <rPh sb="5" eb="9">
      <t>クマモトジシン</t>
    </rPh>
    <rPh sb="9" eb="13">
      <t>フッコウキキン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</si>
</sst>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3919-41EB-A15C-E3B9C7AE18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644895</c:v>
                </c:pt>
                <c:pt idx="1">
                  <c:v>392765</c:v>
                </c:pt>
                <c:pt idx="2">
                  <c:v>179927</c:v>
                </c:pt>
                <c:pt idx="3">
                  <c:v>214424</c:v>
                </c:pt>
                <c:pt idx="4">
                  <c:v>86911</c:v>
                </c:pt>
              </c:numCache>
            </c:numRef>
          </c:val>
          <c:smooth val="0"/>
          <c:extLst>
            <c:ext xmlns:c16="http://schemas.microsoft.com/office/drawing/2014/chart" uri="{C3380CC4-5D6E-409C-BE32-E72D297353CC}">
              <c16:uniqueId val="{00000001-3919-41EB-A15C-E3B9C7AE18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10.79</c:v>
                </c:pt>
                <c:pt idx="1">
                  <c:v>17.71</c:v>
                </c:pt>
                <c:pt idx="2">
                  <c:v>10.16</c:v>
                </c:pt>
                <c:pt idx="3">
                  <c:v>8.42</c:v>
                </c:pt>
                <c:pt idx="4">
                  <c:v>7.83</c:v>
                </c:pt>
              </c:numCache>
            </c:numRef>
          </c:val>
          <c:extLst>
            <c:ext xmlns:c16="http://schemas.microsoft.com/office/drawing/2014/chart" uri="{C3380CC4-5D6E-409C-BE32-E72D297353CC}">
              <c16:uniqueId val="{00000000-9665-4F01-9125-76390F831A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75.819999999999993</c:v>
                </c:pt>
                <c:pt idx="1">
                  <c:v>72.86</c:v>
                </c:pt>
                <c:pt idx="2">
                  <c:v>76.41</c:v>
                </c:pt>
                <c:pt idx="3">
                  <c:v>69.91</c:v>
                </c:pt>
                <c:pt idx="4">
                  <c:v>65.87</c:v>
                </c:pt>
              </c:numCache>
            </c:numRef>
          </c:val>
          <c:extLst>
            <c:ext xmlns:c16="http://schemas.microsoft.com/office/drawing/2014/chart" uri="{C3380CC4-5D6E-409C-BE32-E72D297353CC}">
              <c16:uniqueId val="{00000001-9665-4F01-9125-76390F831A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6.28</c:v>
                </c:pt>
                <c:pt idx="1">
                  <c:v>12.88</c:v>
                </c:pt>
                <c:pt idx="2">
                  <c:v>-5.54</c:v>
                </c:pt>
                <c:pt idx="3">
                  <c:v>-5.67</c:v>
                </c:pt>
                <c:pt idx="4">
                  <c:v>-1.21</c:v>
                </c:pt>
              </c:numCache>
            </c:numRef>
          </c:val>
          <c:smooth val="0"/>
          <c:extLst>
            <c:ext xmlns:c16="http://schemas.microsoft.com/office/drawing/2014/chart" uri="{C3380CC4-5D6E-409C-BE32-E72D297353CC}">
              <c16:uniqueId val="{00000002-9665-4F01-9125-76390F831A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0.38</c:v>
                </c:pt>
                <c:pt idx="2">
                  <c:v>#N/A</c:v>
                </c:pt>
                <c:pt idx="3">
                  <c:v>0.9</c:v>
                </c:pt>
                <c:pt idx="4">
                  <c:v>#N/A</c:v>
                </c:pt>
                <c:pt idx="5">
                  <c:v>0.28999999999999998</c:v>
                </c:pt>
                <c:pt idx="6">
                  <c:v>#N/A</c:v>
                </c:pt>
                <c:pt idx="7">
                  <c:v>4.9800000000000004</c:v>
                </c:pt>
                <c:pt idx="8">
                  <c:v>0</c:v>
                </c:pt>
                <c:pt idx="9">
                  <c:v>0</c:v>
                </c:pt>
              </c:numCache>
            </c:numRef>
          </c:val>
          <c:extLst>
            <c:ext xmlns:c16="http://schemas.microsoft.com/office/drawing/2014/chart" uri="{C3380CC4-5D6E-409C-BE32-E72D297353CC}">
              <c16:uniqueId val="{00000000-7D26-4908-A503-8CF6528B9B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26-4908-A503-8CF6528B9B3E}"/>
            </c:ext>
          </c:extLst>
        </c:ser>
        <c:ser>
          <c:idx val="2"/>
          <c:order val="2"/>
          <c:tx>
            <c:strRef>
              <c:f>データシート!$A$29</c:f>
              <c:strCache>
                <c:ptCount val="1"/>
                <c:pt idx="0">
                  <c:v>西原村住宅用地造成事業特別会計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0.03</c:v>
                </c:pt>
                <c:pt idx="8">
                  <c:v>#N/A</c:v>
                </c:pt>
                <c:pt idx="9">
                  <c:v>0.03</c:v>
                </c:pt>
              </c:numCache>
            </c:numRef>
          </c:val>
          <c:extLst>
            <c:ext xmlns:c16="http://schemas.microsoft.com/office/drawing/2014/chart" uri="{C3380CC4-5D6E-409C-BE32-E72D297353CC}">
              <c16:uniqueId val="{00000002-7D26-4908-A503-8CF6528B9B3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0.12</c:v>
                </c:pt>
                <c:pt idx="4">
                  <c:v>#N/A</c:v>
                </c:pt>
                <c:pt idx="5">
                  <c:v>0.14000000000000001</c:v>
                </c:pt>
                <c:pt idx="6">
                  <c:v>#N/A</c:v>
                </c:pt>
                <c:pt idx="7">
                  <c:v>0.17</c:v>
                </c:pt>
                <c:pt idx="8">
                  <c:v>#N/A</c:v>
                </c:pt>
                <c:pt idx="9">
                  <c:v>0.18</c:v>
                </c:pt>
              </c:numCache>
            </c:numRef>
          </c:val>
          <c:extLst>
            <c:ext xmlns:c16="http://schemas.microsoft.com/office/drawing/2014/chart" uri="{C3380CC4-5D6E-409C-BE32-E72D297353CC}">
              <c16:uniqueId val="{00000003-7D26-4908-A503-8CF6528B9B3E}"/>
            </c:ext>
          </c:extLst>
        </c:ser>
        <c:ser>
          <c:idx val="4"/>
          <c:order val="4"/>
          <c:tx>
            <c:strRef>
              <c:f>データシート!$A$31</c:f>
              <c:strCache>
                <c:ptCount val="1"/>
                <c:pt idx="0">
                  <c:v>西原村工業団地造成事業特別会計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#N/A</c:v>
                </c:pt>
                <c:pt idx="5">
                  <c:v>0.13</c:v>
                </c:pt>
                <c:pt idx="6">
                  <c:v>#N/A</c:v>
                </c:pt>
                <c:pt idx="7">
                  <c:v>1.1499999999999999</c:v>
                </c:pt>
                <c:pt idx="8">
                  <c:v>#N/A</c:v>
                </c:pt>
                <c:pt idx="9">
                  <c:v>0.79</c:v>
                </c:pt>
              </c:numCache>
            </c:numRef>
          </c:val>
          <c:extLst>
            <c:ext xmlns:c16="http://schemas.microsoft.com/office/drawing/2014/chart" uri="{C3380CC4-5D6E-409C-BE32-E72D297353CC}">
              <c16:uniqueId val="{00000004-7D26-4908-A503-8CF6528B9B3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3.55</c:v>
                </c:pt>
                <c:pt idx="2">
                  <c:v>#N/A</c:v>
                </c:pt>
                <c:pt idx="3">
                  <c:v>3.13</c:v>
                </c:pt>
                <c:pt idx="4">
                  <c:v>#N/A</c:v>
                </c:pt>
                <c:pt idx="5">
                  <c:v>3.32</c:v>
                </c:pt>
                <c:pt idx="6">
                  <c:v>#N/A</c:v>
                </c:pt>
                <c:pt idx="7">
                  <c:v>2.34</c:v>
                </c:pt>
                <c:pt idx="8">
                  <c:v>#N/A</c:v>
                </c:pt>
                <c:pt idx="9">
                  <c:v>1.04</c:v>
                </c:pt>
              </c:numCache>
            </c:numRef>
          </c:val>
          <c:extLst>
            <c:ext xmlns:c16="http://schemas.microsoft.com/office/drawing/2014/chart" uri="{C3380CC4-5D6E-409C-BE32-E72D297353CC}">
              <c16:uniqueId val="{00000005-7D26-4908-A503-8CF6528B9B3E}"/>
            </c:ext>
          </c:extLst>
        </c:ser>
        <c:ser>
          <c:idx val="6"/>
          <c:order val="6"/>
          <c:tx>
            <c:strRef>
              <c:f>データシート!$A$33</c:f>
              <c:strCache>
                <c:ptCount val="1"/>
                <c:pt idx="0">
                  <c:v>西原村工業用水道事業会計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6.46</c:v>
                </c:pt>
                <c:pt idx="2">
                  <c:v>#N/A</c:v>
                </c:pt>
                <c:pt idx="3">
                  <c:v>6.13</c:v>
                </c:pt>
                <c:pt idx="4">
                  <c:v>#N/A</c:v>
                </c:pt>
                <c:pt idx="5">
                  <c:v>6.25</c:v>
                </c:pt>
                <c:pt idx="6">
                  <c:v>#N/A</c:v>
                </c:pt>
                <c:pt idx="7">
                  <c:v>6.44</c:v>
                </c:pt>
                <c:pt idx="8">
                  <c:v>#N/A</c:v>
                </c:pt>
                <c:pt idx="9">
                  <c:v>6.08</c:v>
                </c:pt>
              </c:numCache>
            </c:numRef>
          </c:val>
          <c:extLst>
            <c:ext xmlns:c16="http://schemas.microsoft.com/office/drawing/2014/chart" uri="{C3380CC4-5D6E-409C-BE32-E72D297353CC}">
              <c16:uniqueId val="{00000006-7D26-4908-A503-8CF6528B9B3E}"/>
            </c:ext>
          </c:extLst>
        </c:ser>
        <c:ser>
          <c:idx val="7"/>
          <c:order val="7"/>
          <c:tx>
            <c:strRef>
              <c:f>データシート!$A$34</c:f>
              <c:strCache>
                <c:ptCount val="1"/>
                <c:pt idx="0">
                  <c:v>西原村中央簡易水道事業会計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6.12</c:v>
                </c:pt>
              </c:numCache>
            </c:numRef>
          </c:val>
          <c:extLst>
            <c:ext xmlns:c16="http://schemas.microsoft.com/office/drawing/2014/chart" uri="{C3380CC4-5D6E-409C-BE32-E72D297353CC}">
              <c16:uniqueId val="{00000007-7D26-4908-A503-8CF6528B9B3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3.58</c:v>
                </c:pt>
                <c:pt idx="2">
                  <c:v>#N/A</c:v>
                </c:pt>
                <c:pt idx="3">
                  <c:v>4.8600000000000003</c:v>
                </c:pt>
                <c:pt idx="4">
                  <c:v>#N/A</c:v>
                </c:pt>
                <c:pt idx="5">
                  <c:v>6.19</c:v>
                </c:pt>
                <c:pt idx="6">
                  <c:v>#N/A</c:v>
                </c:pt>
                <c:pt idx="7">
                  <c:v>7.2</c:v>
                </c:pt>
                <c:pt idx="8">
                  <c:v>#N/A</c:v>
                </c:pt>
                <c:pt idx="9">
                  <c:v>7.16</c:v>
                </c:pt>
              </c:numCache>
            </c:numRef>
          </c:val>
          <c:extLst>
            <c:ext xmlns:c16="http://schemas.microsoft.com/office/drawing/2014/chart" uri="{C3380CC4-5D6E-409C-BE32-E72D297353CC}">
              <c16:uniqueId val="{00000008-7D26-4908-A503-8CF6528B9B3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10.79</c:v>
                </c:pt>
                <c:pt idx="2">
                  <c:v>#N/A</c:v>
                </c:pt>
                <c:pt idx="3">
                  <c:v>17.7</c:v>
                </c:pt>
                <c:pt idx="4">
                  <c:v>#N/A</c:v>
                </c:pt>
                <c:pt idx="5">
                  <c:v>10.15</c:v>
                </c:pt>
                <c:pt idx="6">
                  <c:v>#N/A</c:v>
                </c:pt>
                <c:pt idx="7">
                  <c:v>8.41</c:v>
                </c:pt>
                <c:pt idx="8">
                  <c:v>#N/A</c:v>
                </c:pt>
                <c:pt idx="9">
                  <c:v>7.82</c:v>
                </c:pt>
              </c:numCache>
            </c:numRef>
          </c:val>
          <c:extLst>
            <c:ext xmlns:c16="http://schemas.microsoft.com/office/drawing/2014/chart" uri="{C3380CC4-5D6E-409C-BE32-E72D297353CC}">
              <c16:uniqueId val="{00000009-7D26-4908-A503-8CF6528B9B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830</c:v>
                </c:pt>
                <c:pt idx="5">
                  <c:v>944</c:v>
                </c:pt>
                <c:pt idx="8">
                  <c:v>947</c:v>
                </c:pt>
                <c:pt idx="11">
                  <c:v>958</c:v>
                </c:pt>
                <c:pt idx="14">
                  <c:v>1023</c:v>
                </c:pt>
              </c:numCache>
            </c:numRef>
          </c:val>
          <c:extLst>
            <c:ext xmlns:c16="http://schemas.microsoft.com/office/drawing/2014/chart" uri="{C3380CC4-5D6E-409C-BE32-E72D297353CC}">
              <c16:uniqueId val="{00000000-DD54-485D-9E65-BDD16C3119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DD54-485D-9E65-BDD16C3119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D54-485D-9E65-BDD16C3119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18</c:v>
                </c:pt>
                <c:pt idx="6">
                  <c:v>11</c:v>
                </c:pt>
                <c:pt idx="9">
                  <c:v>10</c:v>
                </c:pt>
                <c:pt idx="12">
                  <c:v>10</c:v>
                </c:pt>
              </c:numCache>
            </c:numRef>
          </c:val>
          <c:extLst>
            <c:ext xmlns:c16="http://schemas.microsoft.com/office/drawing/2014/chart" uri="{C3380CC4-5D6E-409C-BE32-E72D297353CC}">
              <c16:uniqueId val="{00000003-DD54-485D-9E65-BDD16C3119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8</c:v>
                </c:pt>
                <c:pt idx="6">
                  <c:v>7</c:v>
                </c:pt>
                <c:pt idx="9">
                  <c:v>8</c:v>
                </c:pt>
                <c:pt idx="12">
                  <c:v>17</c:v>
                </c:pt>
              </c:numCache>
            </c:numRef>
          </c:val>
          <c:extLst>
            <c:ext xmlns:c16="http://schemas.microsoft.com/office/drawing/2014/chart" uri="{C3380CC4-5D6E-409C-BE32-E72D297353CC}">
              <c16:uniqueId val="{00000004-DD54-485D-9E65-BDD16C3119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54-485D-9E65-BDD16C3119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54-485D-9E65-BDD16C3119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951</c:v>
                </c:pt>
                <c:pt idx="3">
                  <c:v>1107</c:v>
                </c:pt>
                <c:pt idx="6">
                  <c:v>1151</c:v>
                </c:pt>
                <c:pt idx="9">
                  <c:v>1169</c:v>
                </c:pt>
                <c:pt idx="12">
                  <c:v>1216</c:v>
                </c:pt>
              </c:numCache>
            </c:numRef>
          </c:val>
          <c:extLst>
            <c:ext xmlns:c16="http://schemas.microsoft.com/office/drawing/2014/chart" uri="{C3380CC4-5D6E-409C-BE32-E72D297353CC}">
              <c16:uniqueId val="{00000007-DD54-485D-9E65-BDD16C3119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173</c:v>
                </c:pt>
                <c:pt idx="2">
                  <c:v>#N/A</c:v>
                </c:pt>
                <c:pt idx="3">
                  <c:v>#N/A</c:v>
                </c:pt>
                <c:pt idx="4">
                  <c:v>189</c:v>
                </c:pt>
                <c:pt idx="5">
                  <c:v>#N/A</c:v>
                </c:pt>
                <c:pt idx="6">
                  <c:v>#N/A</c:v>
                </c:pt>
                <c:pt idx="7">
                  <c:v>222</c:v>
                </c:pt>
                <c:pt idx="8">
                  <c:v>#N/A</c:v>
                </c:pt>
                <c:pt idx="9">
                  <c:v>#N/A</c:v>
                </c:pt>
                <c:pt idx="10">
                  <c:v>229</c:v>
                </c:pt>
                <c:pt idx="11">
                  <c:v>#N/A</c:v>
                </c:pt>
                <c:pt idx="12">
                  <c:v>#N/A</c:v>
                </c:pt>
                <c:pt idx="13">
                  <c:v>220</c:v>
                </c:pt>
                <c:pt idx="14">
                  <c:v>#N/A</c:v>
                </c:pt>
              </c:numCache>
            </c:numRef>
          </c:val>
          <c:smooth val="0"/>
          <c:extLst>
            <c:ext xmlns:c16="http://schemas.microsoft.com/office/drawing/2014/chart" uri="{C3380CC4-5D6E-409C-BE32-E72D297353CC}">
              <c16:uniqueId val="{00000008-DD54-485D-9E65-BDD16C3119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9938</c:v>
                </c:pt>
                <c:pt idx="5">
                  <c:v>9245</c:v>
                </c:pt>
                <c:pt idx="8">
                  <c:v>8584</c:v>
                </c:pt>
                <c:pt idx="11">
                  <c:v>8394</c:v>
                </c:pt>
                <c:pt idx="14">
                  <c:v>7319</c:v>
                </c:pt>
              </c:numCache>
            </c:numRef>
          </c:val>
          <c:extLst>
            <c:ext xmlns:c16="http://schemas.microsoft.com/office/drawing/2014/chart" uri="{C3380CC4-5D6E-409C-BE32-E72D297353CC}">
              <c16:uniqueId val="{00000000-8616-40C7-90A2-AB9B746E74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616-40C7-90A2-AB9B746E74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4190</c:v>
                </c:pt>
                <c:pt idx="5">
                  <c:v>4207</c:v>
                </c:pt>
                <c:pt idx="8">
                  <c:v>4339</c:v>
                </c:pt>
                <c:pt idx="11">
                  <c:v>4497</c:v>
                </c:pt>
                <c:pt idx="14">
                  <c:v>4269</c:v>
                </c:pt>
              </c:numCache>
            </c:numRef>
          </c:val>
          <c:extLst>
            <c:ext xmlns:c16="http://schemas.microsoft.com/office/drawing/2014/chart" uri="{C3380CC4-5D6E-409C-BE32-E72D297353CC}">
              <c16:uniqueId val="{00000002-8616-40C7-90A2-AB9B746E74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16-40C7-90A2-AB9B746E74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16-40C7-90A2-AB9B746E74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16-40C7-90A2-AB9B746E74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127</c:v>
                </c:pt>
                <c:pt idx="3">
                  <c:v>73</c:v>
                </c:pt>
                <c:pt idx="6">
                  <c:v>73</c:v>
                </c:pt>
                <c:pt idx="9">
                  <c:v>122</c:v>
                </c:pt>
                <c:pt idx="12">
                  <c:v>72</c:v>
                </c:pt>
              </c:numCache>
            </c:numRef>
          </c:val>
          <c:extLst>
            <c:ext xmlns:c16="http://schemas.microsoft.com/office/drawing/2014/chart" uri="{C3380CC4-5D6E-409C-BE32-E72D297353CC}">
              <c16:uniqueId val="{00000006-8616-40C7-90A2-AB9B746E74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c:v>
                </c:pt>
                <c:pt idx="3">
                  <c:v>34</c:v>
                </c:pt>
                <c:pt idx="6">
                  <c:v>159</c:v>
                </c:pt>
                <c:pt idx="9">
                  <c:v>103</c:v>
                </c:pt>
                <c:pt idx="12">
                  <c:v>74</c:v>
                </c:pt>
              </c:numCache>
            </c:numRef>
          </c:val>
          <c:extLst>
            <c:ext xmlns:c16="http://schemas.microsoft.com/office/drawing/2014/chart" uri="{C3380CC4-5D6E-409C-BE32-E72D297353CC}">
              <c16:uniqueId val="{00000007-8616-40C7-90A2-AB9B746E74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72</c:v>
                </c:pt>
                <c:pt idx="3">
                  <c:v>64</c:v>
                </c:pt>
                <c:pt idx="6">
                  <c:v>58</c:v>
                </c:pt>
                <c:pt idx="9">
                  <c:v>41</c:v>
                </c:pt>
                <c:pt idx="12">
                  <c:v>117</c:v>
                </c:pt>
              </c:numCache>
            </c:numRef>
          </c:val>
          <c:extLst>
            <c:ext xmlns:c16="http://schemas.microsoft.com/office/drawing/2014/chart" uri="{C3380CC4-5D6E-409C-BE32-E72D297353CC}">
              <c16:uniqueId val="{00000008-8616-40C7-90A2-AB9B746E74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16-40C7-90A2-AB9B746E74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10695</c:v>
                </c:pt>
                <c:pt idx="3">
                  <c:v>10641</c:v>
                </c:pt>
                <c:pt idx="6">
                  <c:v>9966</c:v>
                </c:pt>
                <c:pt idx="9">
                  <c:v>9599</c:v>
                </c:pt>
                <c:pt idx="12">
                  <c:v>8753</c:v>
                </c:pt>
              </c:numCache>
            </c:numRef>
          </c:val>
          <c:extLst>
            <c:ext xmlns:c16="http://schemas.microsoft.com/office/drawing/2014/chart" uri="{C3380CC4-5D6E-409C-BE32-E72D297353CC}">
              <c16:uniqueId val="{0000000A-8616-40C7-90A2-AB9B746E74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16-40C7-90A2-AB9B746E74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2589</c:v>
                </c:pt>
                <c:pt idx="1">
                  <c:v>2441</c:v>
                </c:pt>
                <c:pt idx="2">
                  <c:v>2405</c:v>
                </c:pt>
              </c:numCache>
            </c:numRef>
          </c:val>
          <c:extLst>
            <c:ext xmlns:c16="http://schemas.microsoft.com/office/drawing/2014/chart" uri="{C3380CC4-5D6E-409C-BE32-E72D297353CC}">
              <c16:uniqueId val="{00000000-9554-40F9-A7CA-C8DFB3B7F2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212</c:v>
                </c:pt>
                <c:pt idx="1">
                  <c:v>197</c:v>
                </c:pt>
                <c:pt idx="2">
                  <c:v>182</c:v>
                </c:pt>
              </c:numCache>
            </c:numRef>
          </c:val>
          <c:extLst>
            <c:ext xmlns:c16="http://schemas.microsoft.com/office/drawing/2014/chart" uri="{C3380CC4-5D6E-409C-BE32-E72D297353CC}">
              <c16:uniqueId val="{00000001-9554-40F9-A7CA-C8DFB3B7F2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1519</c:v>
                </c:pt>
                <c:pt idx="1">
                  <c:v>1841</c:v>
                </c:pt>
                <c:pt idx="2">
                  <c:v>1663</c:v>
                </c:pt>
              </c:numCache>
            </c:numRef>
          </c:val>
          <c:extLst>
            <c:ext xmlns:c16="http://schemas.microsoft.com/office/drawing/2014/chart" uri="{C3380CC4-5D6E-409C-BE32-E72D297353CC}">
              <c16:uniqueId val="{00000002-9554-40F9-A7CA-C8DFB3B7F2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b="0" i="0" baseline="0">
              <a:solidFill>
                <a:schemeClr val="dk1"/>
              </a:solidFill>
              <a:effectLst/>
              <a:latin typeface="+mn-lt"/>
              <a:ea typeface="+mn-ea"/>
              <a:cs typeface="+mn-cs"/>
            </a:rPr>
            <a:t>○元利償還金</a:t>
          </a:r>
        </a:p>
        <a:p>
          <a:r>
            <a:rPr lang="ja-JP" altLang="en-US" sz="1000" b="0" i="0" baseline="0">
              <a:solidFill>
                <a:schemeClr val="dk1"/>
              </a:solidFill>
              <a:effectLst/>
              <a:latin typeface="+mn-lt"/>
              <a:ea typeface="+mn-ea"/>
              <a:cs typeface="+mn-cs"/>
            </a:rPr>
            <a:t>平成</a:t>
          </a:r>
          <a:r>
            <a:rPr lang="en-US" altLang="ja-JP" sz="1000" b="0" i="0" baseline="0">
              <a:solidFill>
                <a:schemeClr val="dk1"/>
              </a:solidFill>
              <a:effectLst/>
              <a:latin typeface="+mn-lt"/>
              <a:ea typeface="+mn-ea"/>
              <a:cs typeface="+mn-cs"/>
            </a:rPr>
            <a:t>28</a:t>
          </a:r>
          <a:r>
            <a:rPr lang="ja-JP" altLang="en-US" sz="1000" b="0" i="0" baseline="0">
              <a:solidFill>
                <a:schemeClr val="dk1"/>
              </a:solidFill>
              <a:effectLst/>
              <a:latin typeface="+mn-lt"/>
              <a:ea typeface="+mn-ea"/>
              <a:cs typeface="+mn-cs"/>
            </a:rPr>
            <a:t>年熊本地震に伴う復旧・復興事業に係る地方債の元利償還金が多額となっていることから、当面の間は高い水準で推移する見込みである。</a:t>
          </a:r>
        </a:p>
        <a:p>
          <a:r>
            <a:rPr lang="ja-JP" altLang="en-US" sz="1000" b="0" i="0" baseline="0">
              <a:solidFill>
                <a:schemeClr val="dk1"/>
              </a:solidFill>
              <a:effectLst/>
              <a:latin typeface="+mn-lt"/>
              <a:ea typeface="+mn-ea"/>
              <a:cs typeface="+mn-cs"/>
            </a:rPr>
            <a:t>○公営企業債の元利償還金に対する繰入金</a:t>
          </a:r>
        </a:p>
        <a:p>
          <a:r>
            <a:rPr lang="ja-JP" altLang="en-US" sz="1000" b="0" i="0" baseline="0">
              <a:solidFill>
                <a:schemeClr val="dk1"/>
              </a:solidFill>
              <a:effectLst/>
              <a:latin typeface="+mn-lt"/>
              <a:ea typeface="+mn-ea"/>
              <a:cs typeface="+mn-cs"/>
            </a:rPr>
            <a:t>簡易水道事業において、熊本地震からの復旧事業に係る地方債の償還に対する一般会計からの繰入金が主な要因となっている。</a:t>
          </a:r>
        </a:p>
        <a:p>
          <a:r>
            <a:rPr lang="ja-JP" altLang="en-US" sz="1000" b="0" i="0" baseline="0">
              <a:solidFill>
                <a:schemeClr val="dk1"/>
              </a:solidFill>
              <a:effectLst/>
              <a:latin typeface="+mn-lt"/>
              <a:ea typeface="+mn-ea"/>
              <a:cs typeface="+mn-cs"/>
            </a:rPr>
            <a:t>○実質公債費比率の分子</a:t>
          </a:r>
        </a:p>
        <a:p>
          <a:r>
            <a:rPr lang="ja-JP" altLang="en-US" sz="1000" b="0" i="0" baseline="0">
              <a:solidFill>
                <a:schemeClr val="dk1"/>
              </a:solidFill>
              <a:effectLst/>
              <a:latin typeface="+mn-lt"/>
              <a:ea typeface="+mn-ea"/>
              <a:cs typeface="+mn-cs"/>
            </a:rPr>
            <a:t>熊本地震関連事業に係る地方債については交付税措置の高いものが中心であるものの、元利償還金の増加に伴い、分子となる額は微増している。</a:t>
          </a:r>
        </a:p>
        <a:p>
          <a:r>
            <a:rPr lang="ja-JP" altLang="en-US" sz="1000" b="0" i="0" baseline="0">
              <a:solidFill>
                <a:schemeClr val="dk1"/>
              </a:solidFill>
              <a:effectLst/>
              <a:latin typeface="+mn-lt"/>
              <a:ea typeface="+mn-ea"/>
              <a:cs typeface="+mn-cs"/>
            </a:rPr>
            <a:t>○今後の対応</a:t>
          </a:r>
        </a:p>
        <a:p>
          <a:r>
            <a:rPr lang="ja-JP" altLang="en-US" sz="1000" b="0" i="0" baseline="0">
              <a:solidFill>
                <a:schemeClr val="dk1"/>
              </a:solidFill>
              <a:effectLst/>
              <a:latin typeface="+mn-lt"/>
              <a:ea typeface="+mn-ea"/>
              <a:cs typeface="+mn-cs"/>
            </a:rPr>
            <a:t>実質公債費比率は微増傾向にあるものの、早期健全化基準を大きく下回る水準で推移している。今後も地方債発行額の抑制に努めるとともに、地方債残高の縮減を図り、適切な起債管理に努めていく。</a:t>
          </a:r>
          <a:endParaRPr lang="ja-JP" altLang="ja-JP" sz="11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50">
              <a:effectLst/>
            </a:rPr>
            <a:t>○一般会計等に係る地方債現在高</a:t>
          </a:r>
        </a:p>
        <a:p>
          <a:r>
            <a:rPr lang="ja-JP" altLang="en-US" sz="950">
              <a:effectLst/>
            </a:rPr>
            <a:t>起債発行額を公債費の元金償還額以内に抑制してきたことにより、地方債現在高は減少傾向となっている。</a:t>
          </a:r>
        </a:p>
        <a:p>
          <a:r>
            <a:rPr lang="ja-JP" altLang="en-US" sz="950">
              <a:effectLst/>
            </a:rPr>
            <a:t>○公営企業債等繰入見込額</a:t>
          </a:r>
        </a:p>
        <a:p>
          <a:r>
            <a:rPr lang="ja-JP" altLang="en-US" sz="950">
              <a:effectLst/>
            </a:rPr>
            <a:t>令和</a:t>
          </a:r>
          <a:r>
            <a:rPr lang="en-US" altLang="ja-JP" sz="950">
              <a:effectLst/>
            </a:rPr>
            <a:t>6</a:t>
          </a:r>
          <a:r>
            <a:rPr lang="ja-JP" altLang="en-US" sz="950">
              <a:effectLst/>
            </a:rPr>
            <a:t>年度は、簡易水道事業及び工業用水道事業において公営企業会計適用債や本管布設事業、水源地さく井工事等に係る地方債の発行が開始されたことにより、公営企業債残高は増加している。また、熊本地震に係る災害復旧事業債の元利償還が平成</a:t>
          </a:r>
          <a:r>
            <a:rPr lang="en-US" altLang="ja-JP" sz="950">
              <a:effectLst/>
            </a:rPr>
            <a:t>30</a:t>
          </a:r>
          <a:r>
            <a:rPr lang="ja-JP" altLang="en-US" sz="950">
              <a:effectLst/>
            </a:rPr>
            <a:t>年度から継続していることから、一般会計からの繰入見込額に一定の影響を及ぼしている。</a:t>
          </a:r>
          <a:endParaRPr lang="en-US" altLang="ja-JP" sz="950">
            <a:effectLst/>
          </a:endParaRPr>
        </a:p>
        <a:p>
          <a:r>
            <a:rPr lang="ja-JP" altLang="en-US" sz="950">
              <a:effectLst/>
            </a:rPr>
            <a:t>○充当可能基金</a:t>
          </a:r>
        </a:p>
        <a:p>
          <a:r>
            <a:rPr lang="ja-JP" altLang="en-US" sz="950">
              <a:effectLst/>
            </a:rPr>
            <a:t>各種事業の財源として基金の取崩しを行ったことにより、充当可能基金残高は減少している。今後も計画的な基金積立を行い、財政の弾力性確保に努める。</a:t>
          </a:r>
          <a:endParaRPr lang="en-US" altLang="ja-JP" sz="950">
            <a:effectLst/>
          </a:endParaRPr>
        </a:p>
        <a:p>
          <a:r>
            <a:rPr lang="ja-JP" altLang="en-US" sz="950">
              <a:effectLst/>
            </a:rPr>
            <a:t>○基準財政需要額算入見込額</a:t>
          </a:r>
        </a:p>
        <a:p>
          <a:r>
            <a:rPr lang="ja-JP" altLang="en-US" sz="950">
              <a:effectLst/>
            </a:rPr>
            <a:t>熊本地震に伴う起債発行により地方債残高は大幅に増加したが、激甚災害指定等により交付税措置率の高い地方債が多く、基準財政需要額への算入見込額も大きくなっている。</a:t>
          </a:r>
        </a:p>
        <a:p>
          <a:r>
            <a:rPr lang="ja-JP" altLang="en-US" sz="950">
              <a:effectLst/>
            </a:rPr>
            <a:t>○今後の対応</a:t>
          </a:r>
        </a:p>
        <a:p>
          <a:r>
            <a:rPr lang="ja-JP" altLang="en-US" sz="950">
              <a:effectLst/>
            </a:rPr>
            <a:t>将来負担比率は早期健全化基準を下回る水準で推移しているが、今後も地方債発行の抑制に努めるとともに、計画的な基金の積立てを行い、比率の更なる改善に努める。</a:t>
          </a:r>
          <a:endParaRPr lang="ja-JP" altLang="ja-JP" sz="9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熊本県西原村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en-US" sz="1200">
              <a:solidFill>
                <a:schemeClr val="dk1"/>
              </a:solidFill>
              <a:effectLst/>
              <a:latin typeface="+mn-lt"/>
              <a:ea typeface="+mn-ea"/>
              <a:cs typeface="+mn-cs"/>
            </a:rPr>
            <a:t>財政調整基金については、前年度余剰金の</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分の</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以上を例年積み立てており、基金残高の増加を図っている。</a:t>
          </a:r>
        </a:p>
        <a:p>
          <a:r>
            <a:rPr kumimoji="1" lang="ja-JP" altLang="en-US" sz="1200">
              <a:solidFill>
                <a:schemeClr val="dk1"/>
              </a:solidFill>
              <a:effectLst/>
              <a:latin typeface="+mn-lt"/>
              <a:ea typeface="+mn-ea"/>
              <a:cs typeface="+mn-cs"/>
            </a:rPr>
            <a:t>特定目的基金については、平成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年熊本地震以降、災害復旧を目的として本村に寄せられた寄附金の一部を村復興基金に積み立て、各種復旧・復興事業の財源として活用している。</a:t>
          </a:r>
        </a:p>
        <a:p>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年度においては、公共施設整備基金について庁舎改修事業及び体育施設改修事業の財源として取崩しを行ったほか、災害復興基金については各種災害復旧事業の財源として</a:t>
          </a:r>
          <a:r>
            <a:rPr kumimoji="1" lang="en-US" altLang="ja-JP" sz="1200">
              <a:solidFill>
                <a:schemeClr val="dk1"/>
              </a:solidFill>
              <a:effectLst/>
              <a:latin typeface="+mn-lt"/>
              <a:ea typeface="+mn-ea"/>
              <a:cs typeface="+mn-cs"/>
            </a:rPr>
            <a:t>19,780</a:t>
          </a:r>
          <a:r>
            <a:rPr kumimoji="1" lang="ja-JP" altLang="en-US" sz="1200">
              <a:solidFill>
                <a:schemeClr val="dk1"/>
              </a:solidFill>
              <a:effectLst/>
              <a:latin typeface="+mn-lt"/>
              <a:ea typeface="+mn-ea"/>
              <a:cs typeface="+mn-cs"/>
            </a:rPr>
            <a:t>千円を取り崩している。</a:t>
          </a:r>
        </a:p>
        <a:p>
          <a:r>
            <a:rPr kumimoji="1" lang="ja-JP" altLang="en-US" sz="1200">
              <a:solidFill>
                <a:schemeClr val="dk1"/>
              </a:solidFill>
              <a:effectLst/>
              <a:latin typeface="+mn-lt"/>
              <a:ea typeface="+mn-ea"/>
              <a:cs typeface="+mn-cs"/>
            </a:rPr>
            <a:t>また、平成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熊本地震復興基金については、県復興基金（創意工夫分）として受け入れているものであり、熊本地震復興事業として指定避難所となる公共施設等の機能強化を図る改修事業及び震災ミュージアム整備事業の財源として</a:t>
          </a:r>
          <a:r>
            <a:rPr kumimoji="1" lang="en-US" altLang="ja-JP" sz="1200">
              <a:solidFill>
                <a:schemeClr val="dk1"/>
              </a:solidFill>
              <a:effectLst/>
              <a:latin typeface="+mn-lt"/>
              <a:ea typeface="+mn-ea"/>
              <a:cs typeface="+mn-cs"/>
            </a:rPr>
            <a:t>158,100</a:t>
          </a:r>
          <a:r>
            <a:rPr kumimoji="1" lang="ja-JP" altLang="en-US" sz="1200">
              <a:solidFill>
                <a:schemeClr val="dk1"/>
              </a:solidFill>
              <a:effectLst/>
              <a:latin typeface="+mn-lt"/>
              <a:ea typeface="+mn-ea"/>
              <a:cs typeface="+mn-cs"/>
            </a:rPr>
            <a:t>千円を取り崩している。</a:t>
          </a:r>
        </a:p>
        <a:p>
          <a:r>
            <a:rPr kumimoji="1" lang="ja-JP" altLang="en-US" sz="1200">
              <a:solidFill>
                <a:schemeClr val="dk1"/>
              </a:solidFill>
              <a:effectLst/>
              <a:latin typeface="+mn-lt"/>
              <a:ea typeface="+mn-ea"/>
              <a:cs typeface="+mn-cs"/>
            </a:rPr>
            <a:t>その他の基金については、主として基金利息の積立てのみであり、残高の増加は僅少となっている。</a:t>
          </a:r>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r>
            <a:rPr lang="ja-JP" altLang="en-US" sz="1200" b="0" i="0" baseline="0">
              <a:solidFill>
                <a:schemeClr val="dk1"/>
              </a:solidFill>
              <a:effectLst/>
              <a:latin typeface="+mn-lt"/>
              <a:ea typeface="+mn-ea"/>
              <a:cs typeface="+mn-cs"/>
            </a:rPr>
            <a:t>今後は、各基金条例に定める設置目的を踏まえながら、各種事業の財源として基金活用を含めた財源確保の検討を行う。また、長期間活用されていない基金については、その設置目的や必要性を改めて整理し、基金の活用方策の検討と併せて、基金の統廃合や廃止についても検討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○公共施設整備基金：公共施設の整備に要する経費の財源に充てるための基金。</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年熊本地震復興基金：復興基金創意工夫事業分の交付金であり、創意工夫事業の経費に充てるための基金。</a:t>
          </a:r>
          <a:r>
            <a:rPr lang="en-US" altLang="ja-JP" sz="1100" b="0" i="0" baseline="0">
              <a:solidFill>
                <a:schemeClr val="dk1"/>
              </a:solidFill>
              <a:effectLst/>
              <a:latin typeface="+mn-lt"/>
              <a:ea typeface="+mn-ea"/>
              <a:cs typeface="+mn-cs"/>
            </a:rPr>
            <a:t>R8</a:t>
          </a:r>
          <a:r>
            <a:rPr lang="ja-JP" altLang="ja-JP" sz="1100" b="0" i="0" baseline="0">
              <a:solidFill>
                <a:schemeClr val="dk1"/>
              </a:solidFill>
              <a:effectLst/>
              <a:latin typeface="+mn-lt"/>
              <a:ea typeface="+mn-ea"/>
              <a:cs typeface="+mn-cs"/>
            </a:rPr>
            <a:t>年度までの活用。</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○地域福祉基金：高齢者等の地域保健福祉の増進を図るための基金（果実運用型）。</a:t>
          </a:r>
          <a:endParaRPr lang="ja-JP" altLang="ja-JP" sz="1400">
            <a:effectLst/>
          </a:endParaRPr>
        </a:p>
        <a:p>
          <a:r>
            <a:rPr lang="ja-JP" altLang="ja-JP" sz="1100" b="0" i="0" baseline="0">
              <a:solidFill>
                <a:schemeClr val="dk1"/>
              </a:solidFill>
              <a:effectLst/>
              <a:latin typeface="+mn-lt"/>
              <a:ea typeface="+mn-ea"/>
              <a:cs typeface="+mn-cs"/>
            </a:rPr>
            <a:t>○災害復興基金：災害からの復興及び復旧を目的とした事業の資金に充てるための基金。単独事業や補助裏の財源として活用。</a:t>
          </a:r>
          <a:endParaRPr lang="ja-JP" altLang="ja-JP" sz="1400">
            <a:effectLst/>
          </a:endParaRPr>
        </a:p>
        <a:p>
          <a:r>
            <a:rPr lang="ja-JP" altLang="ja-JP" sz="1100" b="0" i="0" baseline="0">
              <a:solidFill>
                <a:schemeClr val="dk1"/>
              </a:solidFill>
              <a:effectLst/>
              <a:latin typeface="+mn-lt"/>
              <a:ea typeface="+mn-ea"/>
              <a:cs typeface="+mn-cs"/>
            </a:rPr>
            <a:t>○職員等退職手当基金：退職手当の支給に要する経費の財源に充てるための基金。</a:t>
          </a:r>
          <a:endParaRPr lang="en-US" altLang="ja-JP" sz="1100" b="0" i="0" baseline="0">
            <a:solidFill>
              <a:schemeClr val="dk1"/>
            </a:solidFill>
            <a:effectLst/>
            <a:latin typeface="+mn-lt"/>
            <a:ea typeface="+mn-ea"/>
            <a:cs typeface="+mn-cs"/>
          </a:endParaRPr>
        </a:p>
        <a:p>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特定目的基金については、平成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年熊本地震以降、災害復旧を目的として本村に寄せられた寄附金の一部を村復興基金に積み立て、各種復旧・復興事業の財源として活用している。</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年度においては、公共施設整備基金について庁舎改修事業及び体育施設改修事業の財源として取崩しを行ったほか、災害復興基金については各種災害復旧事業の財源として</a:t>
          </a:r>
          <a:r>
            <a:rPr kumimoji="1" lang="en-US" altLang="ja-JP" sz="1100">
              <a:solidFill>
                <a:schemeClr val="dk1"/>
              </a:solidFill>
              <a:effectLst/>
              <a:latin typeface="+mn-lt"/>
              <a:ea typeface="+mn-ea"/>
              <a:cs typeface="+mn-cs"/>
            </a:rPr>
            <a:t>19,780</a:t>
          </a:r>
          <a:r>
            <a:rPr kumimoji="1" lang="ja-JP" altLang="ja-JP" sz="1100">
              <a:solidFill>
                <a:schemeClr val="dk1"/>
              </a:solidFill>
              <a:effectLst/>
              <a:latin typeface="+mn-lt"/>
              <a:ea typeface="+mn-ea"/>
              <a:cs typeface="+mn-cs"/>
            </a:rPr>
            <a:t>千円を取り崩している。</a:t>
          </a:r>
          <a:endParaRPr lang="ja-JP" altLang="ja-JP">
            <a:effectLst/>
          </a:endParaRPr>
        </a:p>
        <a:p>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については、県復興基金（創意工夫分）として受け入れているものであり、熊本地震復興事業として指定避難所となる公共施設等の機能強化を図る改修事業及び震災ミュージアム整備事業の財源として</a:t>
          </a:r>
          <a:r>
            <a:rPr kumimoji="1" lang="en-US" altLang="ja-JP" sz="1100">
              <a:solidFill>
                <a:schemeClr val="dk1"/>
              </a:solidFill>
              <a:effectLst/>
              <a:latin typeface="+mn-lt"/>
              <a:ea typeface="+mn-ea"/>
              <a:cs typeface="+mn-cs"/>
            </a:rPr>
            <a:t>158,100</a:t>
          </a:r>
          <a:r>
            <a:rPr kumimoji="1" lang="ja-JP" altLang="ja-JP" sz="1100">
              <a:solidFill>
                <a:schemeClr val="dk1"/>
              </a:solidFill>
              <a:effectLst/>
              <a:latin typeface="+mn-lt"/>
              <a:ea typeface="+mn-ea"/>
              <a:cs typeface="+mn-cs"/>
            </a:rPr>
            <a:t>千円を取り崩している。</a:t>
          </a:r>
          <a:endParaRPr lang="ja-JP" altLang="ja-JP">
            <a:effectLst/>
          </a:endParaRPr>
        </a:p>
        <a:p>
          <a:r>
            <a:rPr kumimoji="1" lang="ja-JP" altLang="ja-JP" sz="1100">
              <a:solidFill>
                <a:schemeClr val="dk1"/>
              </a:solidFill>
              <a:effectLst/>
              <a:latin typeface="+mn-lt"/>
              <a:ea typeface="+mn-ea"/>
              <a:cs typeface="+mn-cs"/>
            </a:rPr>
            <a:t>その他の基金については、主として基金利息の積立てのみであり、残高の増加は僅少となっている。</a:t>
          </a:r>
          <a:endParaRPr lang="ja-JP" altLang="ja-JP">
            <a:effectLst/>
          </a:endParaRPr>
        </a:p>
        <a:p>
          <a:endParaRPr lang="ja-JP" altLang="ja-JP" sz="1400">
            <a:effectLst/>
          </a:endParaRPr>
        </a:p>
        <a:p>
          <a:r>
            <a:rPr lang="ja-JP" altLang="ja-JP" sz="1100" b="0" i="0" baseline="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年熊本地震復興基金：</a:t>
          </a:r>
          <a:r>
            <a:rPr lang="en-US" altLang="ja-JP" sz="1100" b="0" i="0" baseline="0">
              <a:solidFill>
                <a:schemeClr val="dk1"/>
              </a:solidFill>
              <a:effectLst/>
              <a:latin typeface="+mn-lt"/>
              <a:ea typeface="+mn-ea"/>
              <a:cs typeface="+mn-cs"/>
            </a:rPr>
            <a:t>R8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月末日が基金条例の効力期間としており、それまでに避難所施設等の機能強化事業に活用見込である。</a:t>
          </a:r>
          <a:endParaRPr lang="ja-JP" altLang="ja-JP" sz="1400">
            <a:effectLst/>
          </a:endParaRPr>
        </a:p>
        <a:p>
          <a:r>
            <a:rPr lang="ja-JP" altLang="ja-JP" sz="1100" b="0" i="0" baseline="0">
              <a:solidFill>
                <a:schemeClr val="dk1"/>
              </a:solidFill>
              <a:effectLst/>
              <a:latin typeface="+mn-lt"/>
              <a:ea typeface="+mn-ea"/>
              <a:cs typeface="+mn-cs"/>
            </a:rPr>
            <a:t>○公共施設整備基金：老朽化した公共施設の改修費用として活用見込み。</a:t>
          </a:r>
          <a:endParaRPr lang="ja-JP" altLang="ja-JP" sz="1400">
            <a:effectLst/>
          </a:endParaRPr>
        </a:p>
        <a:p>
          <a:r>
            <a:rPr lang="ja-JP" altLang="ja-JP" sz="1100" b="0" i="0" baseline="0">
              <a:solidFill>
                <a:schemeClr val="dk1"/>
              </a:solidFill>
              <a:effectLst/>
              <a:latin typeface="+mn-lt"/>
              <a:ea typeface="+mn-ea"/>
              <a:cs typeface="+mn-cs"/>
            </a:rPr>
            <a:t>○災害復興基金：今後の災害発生における財源として活用する。</a:t>
          </a:r>
          <a:endParaRPr lang="ja-JP" altLang="ja-JP" sz="1400">
            <a:effectLst/>
          </a:endParaRPr>
        </a:p>
        <a:p>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（増減理由）</a:t>
          </a:r>
        </a:p>
        <a:p>
          <a:r>
            <a:rPr kumimoji="1" lang="ja-JP" altLang="en-US" sz="1200">
              <a:solidFill>
                <a:schemeClr val="dk1"/>
              </a:solidFill>
              <a:effectLst/>
              <a:latin typeface="+mn-lt"/>
              <a:ea typeface="+mn-ea"/>
              <a:cs typeface="+mn-cs"/>
            </a:rPr>
            <a:t>財政調整基金については、令和</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年度において前年度余剰金の</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分の</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以上と基金利息を合わせて</a:t>
          </a:r>
          <a:r>
            <a:rPr kumimoji="1" lang="en-US" altLang="ja-JP" sz="1200">
              <a:solidFill>
                <a:schemeClr val="dk1"/>
              </a:solidFill>
              <a:effectLst/>
              <a:latin typeface="+mn-lt"/>
              <a:ea typeface="+mn-ea"/>
              <a:cs typeface="+mn-cs"/>
            </a:rPr>
            <a:t>150,261</a:t>
          </a:r>
          <a:r>
            <a:rPr kumimoji="1" lang="ja-JP" altLang="en-US" sz="1200">
              <a:solidFill>
                <a:schemeClr val="dk1"/>
              </a:solidFill>
              <a:effectLst/>
              <a:latin typeface="+mn-lt"/>
              <a:ea typeface="+mn-ea"/>
              <a:cs typeface="+mn-cs"/>
            </a:rPr>
            <a:t>千円を積み立てた一方、</a:t>
          </a:r>
          <a:r>
            <a:rPr kumimoji="1" lang="en-US" altLang="ja-JP" sz="1200">
              <a:solidFill>
                <a:schemeClr val="dk1"/>
              </a:solidFill>
              <a:effectLst/>
              <a:latin typeface="+mn-lt"/>
              <a:ea typeface="+mn-ea"/>
              <a:cs typeface="+mn-cs"/>
            </a:rPr>
            <a:t>186,143</a:t>
          </a:r>
          <a:r>
            <a:rPr kumimoji="1" lang="ja-JP" altLang="en-US" sz="1200">
              <a:solidFill>
                <a:schemeClr val="dk1"/>
              </a:solidFill>
              <a:effectLst/>
              <a:latin typeface="+mn-lt"/>
              <a:ea typeface="+mn-ea"/>
              <a:cs typeface="+mn-cs"/>
            </a:rPr>
            <a:t>千円を取り崩したことから、基金残高は減少した。主な要因としては、公営企業事業及び新工業団地造成事業に係る特別会計への繰出金など、歳出の増加に対応するため基金を活用したことによるものである。</a:t>
          </a:r>
        </a:p>
        <a:p>
          <a:r>
            <a:rPr kumimoji="1" lang="ja-JP" altLang="en-US" sz="1200">
              <a:solidFill>
                <a:schemeClr val="dk1"/>
              </a:solidFill>
              <a:effectLst/>
              <a:latin typeface="+mn-lt"/>
              <a:ea typeface="+mn-ea"/>
              <a:cs typeface="+mn-cs"/>
            </a:rPr>
            <a:t>（今後の方針）</a:t>
          </a:r>
        </a:p>
        <a:p>
          <a:r>
            <a:rPr kumimoji="1" lang="ja-JP" altLang="en-US" sz="1200">
              <a:solidFill>
                <a:schemeClr val="dk1"/>
              </a:solidFill>
              <a:effectLst/>
              <a:latin typeface="+mn-lt"/>
              <a:ea typeface="+mn-ea"/>
              <a:cs typeface="+mn-cs"/>
            </a:rPr>
            <a:t>財政調整基金は、大規模災害時や新型コロナウイルス感染症のような突発的事象が発生した場合、初動対応経費や補助対象外経費、非適債経費などの財政需要が急増することが想定されることから、本村のような小規模自治体においては一定規模の基金残高を確保しておく必要がある。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年熊本地震の際には、初動対応として約</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億円の基金を取り崩して対応した経緯があることから、その経験を踏まえ、概ね</a:t>
          </a:r>
          <a:r>
            <a:rPr kumimoji="1" lang="en-US" altLang="ja-JP" sz="1200">
              <a:solidFill>
                <a:schemeClr val="dk1"/>
              </a:solidFill>
              <a:effectLst/>
              <a:latin typeface="+mn-lt"/>
              <a:ea typeface="+mn-ea"/>
              <a:cs typeface="+mn-cs"/>
            </a:rPr>
            <a:t>10</a:t>
          </a:r>
          <a:r>
            <a:rPr kumimoji="1" lang="ja-JP" altLang="en-US" sz="1200">
              <a:solidFill>
                <a:schemeClr val="dk1"/>
              </a:solidFill>
              <a:effectLst/>
              <a:latin typeface="+mn-lt"/>
              <a:ea typeface="+mn-ea"/>
              <a:cs typeface="+mn-cs"/>
            </a:rPr>
            <a:t>億円程度を最低限の残高水準として確保することを目標としている。</a:t>
          </a:r>
        </a:p>
        <a:p>
          <a:r>
            <a:rPr kumimoji="1" lang="ja-JP" altLang="en-US" sz="1200">
              <a:solidFill>
                <a:schemeClr val="dk1"/>
              </a:solidFill>
              <a:effectLst/>
              <a:latin typeface="+mn-lt"/>
              <a:ea typeface="+mn-ea"/>
              <a:cs typeface="+mn-cs"/>
            </a:rPr>
            <a:t>また、現在は地方債の償還額が高い水準で推移していることから、今後の財源不足にも備えつつ、計画的な積立てと適切な基金運用により、安定した財政運営に努めていく。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（増減理由）</a:t>
          </a:r>
        </a:p>
        <a:p>
          <a:r>
            <a:rPr kumimoji="1" lang="ja-JP" altLang="en-US" sz="1200">
              <a:solidFill>
                <a:schemeClr val="dk1"/>
              </a:solidFill>
              <a:effectLst/>
              <a:latin typeface="+mn-lt"/>
              <a:ea typeface="+mn-ea"/>
              <a:cs typeface="+mn-cs"/>
            </a:rPr>
            <a:t>減債基金については、通常は基金利息のみを積み立てていることから、平成</a:t>
          </a:r>
          <a:r>
            <a:rPr kumimoji="1" lang="en-US" altLang="ja-JP" sz="1200">
              <a:solidFill>
                <a:schemeClr val="dk1"/>
              </a:solidFill>
              <a:effectLst/>
              <a:latin typeface="+mn-lt"/>
              <a:ea typeface="+mn-ea"/>
              <a:cs typeface="+mn-cs"/>
            </a:rPr>
            <a:t>30</a:t>
          </a:r>
          <a:r>
            <a:rPr kumimoji="1" lang="ja-JP" altLang="en-US" sz="1200">
              <a:solidFill>
                <a:schemeClr val="dk1"/>
              </a:solidFill>
              <a:effectLst/>
              <a:latin typeface="+mn-lt"/>
              <a:ea typeface="+mn-ea"/>
              <a:cs typeface="+mn-cs"/>
            </a:rPr>
            <a:t>年度までは残高が微増で推移していた。令和元年度には、熊本地震に係る災害廃棄物処理事業に対する基金補助金</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3,967</a:t>
          </a:r>
          <a:r>
            <a:rPr kumimoji="1" lang="ja-JP" altLang="en-US" sz="1200">
              <a:solidFill>
                <a:schemeClr val="dk1"/>
              </a:solidFill>
              <a:effectLst/>
              <a:latin typeface="+mn-lt"/>
              <a:ea typeface="+mn-ea"/>
              <a:cs typeface="+mn-cs"/>
            </a:rPr>
            <a:t>万円が交付され、その全額を減債基金に積み立てている。なお、当該積立金については、令和</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年度から</a:t>
          </a:r>
          <a:r>
            <a:rPr kumimoji="1" lang="en-US" altLang="ja-JP" sz="1200">
              <a:solidFill>
                <a:schemeClr val="dk1"/>
              </a:solidFill>
              <a:effectLst/>
              <a:latin typeface="+mn-lt"/>
              <a:ea typeface="+mn-ea"/>
              <a:cs typeface="+mn-cs"/>
            </a:rPr>
            <a:t>9</a:t>
          </a:r>
          <a:r>
            <a:rPr kumimoji="1" lang="ja-JP" altLang="en-US" sz="1200">
              <a:solidFill>
                <a:schemeClr val="dk1"/>
              </a:solidFill>
              <a:effectLst/>
              <a:latin typeface="+mn-lt"/>
              <a:ea typeface="+mn-ea"/>
              <a:cs typeface="+mn-cs"/>
            </a:rPr>
            <a:t>年間にわたり、年間約</a:t>
          </a:r>
          <a:r>
            <a:rPr kumimoji="1" lang="en-US" altLang="ja-JP" sz="1200">
              <a:solidFill>
                <a:schemeClr val="dk1"/>
              </a:solidFill>
              <a:effectLst/>
              <a:latin typeface="+mn-lt"/>
              <a:ea typeface="+mn-ea"/>
              <a:cs typeface="+mn-cs"/>
            </a:rPr>
            <a:t>1,500</a:t>
          </a:r>
          <a:r>
            <a:rPr kumimoji="1" lang="ja-JP" altLang="en-US" sz="1200">
              <a:solidFill>
                <a:schemeClr val="dk1"/>
              </a:solidFill>
              <a:effectLst/>
              <a:latin typeface="+mn-lt"/>
              <a:ea typeface="+mn-ea"/>
              <a:cs typeface="+mn-cs"/>
            </a:rPr>
            <a:t>万円程度を地方債償還財源として取り崩すこととしている。</a:t>
          </a:r>
        </a:p>
        <a:p>
          <a:endParaRPr kumimoji="1" lang="ja-JP" altLang="en-US"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（今後の方針）</a:t>
          </a:r>
        </a:p>
        <a:p>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熊本地震に伴う地方債の発行により、地方債残高は依然として高い水準にあり、これに伴い元金償還額も増加している。今後も一定期間は高水準での元利償還が見込まれることから、減債基金の活用に加え、必要に応じて財政調整基金の活用も視野に入れながら財源確保を図っていく。なお、現時点において繰上償還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6,879
77.22
7,056,643
6,672,915
285,770
3,651,880
8,753,330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財政力指数は</a:t>
          </a:r>
          <a:r>
            <a:rPr lang="en-US" altLang="ja-JP" sz="1100" b="0" i="0" baseline="0">
              <a:solidFill>
                <a:schemeClr val="dk1"/>
              </a:solidFill>
              <a:effectLst/>
              <a:latin typeface="+mn-lt"/>
              <a:ea typeface="+mn-ea"/>
              <a:cs typeface="+mn-cs"/>
            </a:rPr>
            <a:t>0.36</a:t>
          </a:r>
          <a:r>
            <a:rPr lang="ja-JP" altLang="en-US" sz="1100" b="0" i="0" baseline="0">
              <a:solidFill>
                <a:schemeClr val="dk1"/>
              </a:solidFill>
              <a:effectLst/>
              <a:latin typeface="+mn-lt"/>
              <a:ea typeface="+mn-ea"/>
              <a:cs typeface="+mn-cs"/>
            </a:rPr>
            <a:t>で、類似団体および県平均と同水準である。</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か年平均では概ね横ばいであるが、令和</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年度単年では前年度比で約</a:t>
          </a:r>
          <a:r>
            <a:rPr lang="en-US" altLang="ja-JP" sz="1100" b="0" i="0" baseline="0">
              <a:solidFill>
                <a:schemeClr val="dk1"/>
              </a:solidFill>
              <a:effectLst/>
              <a:latin typeface="+mn-lt"/>
              <a:ea typeface="+mn-ea"/>
              <a:cs typeface="+mn-cs"/>
            </a:rPr>
            <a:t>0.02</a:t>
          </a:r>
          <a:r>
            <a:rPr lang="ja-JP" altLang="en-US" sz="1100" b="0" i="0" baseline="0">
              <a:solidFill>
                <a:schemeClr val="dk1"/>
              </a:solidFill>
              <a:effectLst/>
              <a:latin typeface="+mn-lt"/>
              <a:ea typeface="+mn-ea"/>
              <a:cs typeface="+mn-cs"/>
            </a:rPr>
            <a:t>ポイント低下した。この要因として、固定資産税の増収などにより基準財政収入額は前年比</a:t>
          </a:r>
          <a:r>
            <a:rPr lang="en-US" altLang="ja-JP" sz="1100" b="0" i="0" baseline="0">
              <a:solidFill>
                <a:schemeClr val="dk1"/>
              </a:solidFill>
              <a:effectLst/>
              <a:latin typeface="+mn-lt"/>
              <a:ea typeface="+mn-ea"/>
              <a:cs typeface="+mn-cs"/>
            </a:rPr>
            <a:t>25,610</a:t>
          </a:r>
          <a:r>
            <a:rPr lang="ja-JP" altLang="en-US" sz="1100" b="0" i="0" baseline="0">
              <a:solidFill>
                <a:schemeClr val="dk1"/>
              </a:solidFill>
              <a:effectLst/>
              <a:latin typeface="+mn-lt"/>
              <a:ea typeface="+mn-ea"/>
              <a:cs typeface="+mn-cs"/>
            </a:rPr>
            <a:t>千円増加したものの、公債費の増加などにより基準財政需要額が</a:t>
          </a:r>
          <a:r>
            <a:rPr lang="en-US" altLang="ja-JP" sz="1100" b="0" i="0" baseline="0">
              <a:solidFill>
                <a:schemeClr val="dk1"/>
              </a:solidFill>
              <a:effectLst/>
              <a:latin typeface="+mn-lt"/>
              <a:ea typeface="+mn-ea"/>
              <a:cs typeface="+mn-cs"/>
            </a:rPr>
            <a:t>195,035</a:t>
          </a:r>
          <a:r>
            <a:rPr lang="ja-JP" altLang="en-US" sz="1100" b="0" i="0" baseline="0">
              <a:solidFill>
                <a:schemeClr val="dk1"/>
              </a:solidFill>
              <a:effectLst/>
              <a:latin typeface="+mn-lt"/>
              <a:ea typeface="+mn-ea"/>
              <a:cs typeface="+mn-cs"/>
            </a:rPr>
            <a:t>千円増加し、需要額の伸びが収入額の伸びを上回ったことによる。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3312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26505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分母となる経常一般財源は、前年度比</a:t>
          </a:r>
          <a:r>
            <a:rPr kumimoji="1" lang="en-US" altLang="ja-JP" sz="1100">
              <a:solidFill>
                <a:schemeClr val="dk1"/>
              </a:solidFill>
              <a:effectLst/>
              <a:latin typeface="+mn-lt"/>
              <a:ea typeface="+mn-ea"/>
              <a:cs typeface="+mn-cs"/>
            </a:rPr>
            <a:t>183,268</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5.1</a:t>
          </a:r>
          <a:r>
            <a:rPr kumimoji="1" lang="ja-JP" altLang="en-US"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3,627,056</a:t>
          </a:r>
          <a:r>
            <a:rPr kumimoji="1" lang="ja-JP" altLang="en-US" sz="1100">
              <a:solidFill>
                <a:schemeClr val="dk1"/>
              </a:solidFill>
              <a:effectLst/>
              <a:latin typeface="+mn-lt"/>
              <a:ea typeface="+mn-ea"/>
              <a:cs typeface="+mn-cs"/>
            </a:rPr>
            <a:t>千円、分子となる経常経費充当一般財源は、前年度比</a:t>
          </a:r>
          <a:r>
            <a:rPr kumimoji="1" lang="en-US" altLang="ja-JP" sz="1100">
              <a:solidFill>
                <a:schemeClr val="dk1"/>
              </a:solidFill>
              <a:effectLst/>
              <a:latin typeface="+mn-lt"/>
              <a:ea typeface="+mn-ea"/>
              <a:cs typeface="+mn-cs"/>
            </a:rPr>
            <a:t>64,925</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3,278,252</a:t>
          </a:r>
          <a:r>
            <a:rPr kumimoji="1" lang="ja-JP" altLang="en-US" sz="1100">
              <a:solidFill>
                <a:schemeClr val="dk1"/>
              </a:solidFill>
              <a:effectLst/>
              <a:latin typeface="+mn-lt"/>
              <a:ea typeface="+mn-ea"/>
              <a:cs typeface="+mn-cs"/>
            </a:rPr>
            <a:t>千円となった。この結果、経常収支比率は</a:t>
          </a:r>
          <a:r>
            <a:rPr kumimoji="1" lang="en-US" altLang="ja-JP" sz="1100">
              <a:solidFill>
                <a:schemeClr val="dk1"/>
              </a:solidFill>
              <a:effectLst/>
              <a:latin typeface="+mn-lt"/>
              <a:ea typeface="+mn-ea"/>
              <a:cs typeface="+mn-cs"/>
            </a:rPr>
            <a:t>90.4</a:t>
          </a:r>
          <a:r>
            <a:rPr kumimoji="1" lang="ja-JP" altLang="en-US" sz="1100">
              <a:solidFill>
                <a:schemeClr val="dk1"/>
              </a:solidFill>
              <a:effectLst/>
              <a:latin typeface="+mn-lt"/>
              <a:ea typeface="+mn-ea"/>
              <a:cs typeface="+mn-cs"/>
            </a:rPr>
            <a:t>％となり、前年度と比較して</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ポイント改善した。</a:t>
          </a:r>
        </a:p>
        <a:p>
          <a:pPr eaLnBrk="1" fontAlgn="auto" latinLnBrk="0" hangingPunct="1"/>
          <a:r>
            <a:rPr kumimoji="1" lang="ja-JP" altLang="en-US" sz="1100">
              <a:solidFill>
                <a:schemeClr val="dk1"/>
              </a:solidFill>
              <a:effectLst/>
              <a:latin typeface="+mn-lt"/>
              <a:ea typeface="+mn-ea"/>
              <a:cs typeface="+mn-cs"/>
            </a:rPr>
            <a:t>　主な要因としては、経常一般財源において普通交付税（前年度比</a:t>
          </a:r>
          <a:r>
            <a:rPr kumimoji="1" lang="en-US" altLang="ja-JP" sz="1100">
              <a:solidFill>
                <a:schemeClr val="dk1"/>
              </a:solidFill>
              <a:effectLst/>
              <a:latin typeface="+mn-lt"/>
              <a:ea typeface="+mn-ea"/>
              <a:cs typeface="+mn-cs"/>
            </a:rPr>
            <a:t>6.9</a:t>
          </a:r>
          <a:r>
            <a:rPr kumimoji="1" lang="ja-JP" altLang="en-US" sz="1100">
              <a:solidFill>
                <a:schemeClr val="dk1"/>
              </a:solidFill>
              <a:effectLst/>
              <a:latin typeface="+mn-lt"/>
              <a:ea typeface="+mn-ea"/>
              <a:cs typeface="+mn-cs"/>
            </a:rPr>
            <a:t>％増）や地方特例交付金（同</a:t>
          </a:r>
          <a:r>
            <a:rPr kumimoji="1" lang="en-US" altLang="ja-JP" sz="1100">
              <a:solidFill>
                <a:schemeClr val="dk1"/>
              </a:solidFill>
              <a:effectLst/>
              <a:latin typeface="+mn-lt"/>
              <a:ea typeface="+mn-ea"/>
              <a:cs typeface="+mn-cs"/>
            </a:rPr>
            <a:t>111.3</a:t>
          </a:r>
          <a:r>
            <a:rPr kumimoji="1" lang="ja-JP" altLang="en-US" sz="1100">
              <a:solidFill>
                <a:schemeClr val="dk1"/>
              </a:solidFill>
              <a:effectLst/>
              <a:latin typeface="+mn-lt"/>
              <a:ea typeface="+mn-ea"/>
              <a:cs typeface="+mn-cs"/>
            </a:rPr>
            <a:t>％増）が増加した一方、経常経費充当一般財源において人件費（前年度比</a:t>
          </a:r>
          <a:r>
            <a:rPr kumimoji="1" lang="en-US" altLang="ja-JP" sz="1100">
              <a:solidFill>
                <a:schemeClr val="dk1"/>
              </a:solidFill>
              <a:effectLst/>
              <a:latin typeface="+mn-lt"/>
              <a:ea typeface="+mn-ea"/>
              <a:cs typeface="+mn-cs"/>
            </a:rPr>
            <a:t>17.3</a:t>
          </a:r>
          <a:r>
            <a:rPr kumimoji="1" lang="ja-JP" altLang="en-US" sz="1100">
              <a:solidFill>
                <a:schemeClr val="dk1"/>
              </a:solidFill>
              <a:effectLst/>
              <a:latin typeface="+mn-lt"/>
              <a:ea typeface="+mn-ea"/>
              <a:cs typeface="+mn-cs"/>
            </a:rPr>
            <a:t>％増）や公債費（同</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％増）が増加したことによるものである。</a:t>
          </a:r>
        </a:p>
        <a:p>
          <a:pPr eaLnBrk="1" fontAlgn="auto" latinLnBrk="0" hangingPunct="1"/>
          <a:r>
            <a:rPr kumimoji="1" lang="ja-JP" altLang="en-US" sz="1100">
              <a:solidFill>
                <a:schemeClr val="dk1"/>
              </a:solidFill>
              <a:effectLst/>
              <a:latin typeface="+mn-lt"/>
              <a:ea typeface="+mn-ea"/>
              <a:cs typeface="+mn-cs"/>
            </a:rPr>
            <a:t>今後も事業の見直しによる経常経費の抑制や地方債残高の縮減に努め、財政の健全化を図る必要がある。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26353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0196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62</xdr:row>
      <xdr:rowOff>26353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61744"/>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36936</xdr:rowOff>
    </xdr:from>
    <xdr:to>
      <xdr:col>15</xdr:col>
      <xdr:colOff>82550</xdr:colOff>
      <xdr:row>61</xdr:row>
      <xdr:rowOff>103294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95386"/>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36936</xdr:rowOff>
    </xdr:from>
    <xdr:to>
      <xdr:col>11</xdr:col>
      <xdr:colOff>31750</xdr:colOff>
      <xdr:row>61</xdr:row>
      <xdr:rowOff>145521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95386"/>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64787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147003</xdr:rowOff>
    </xdr:from>
    <xdr:to>
      <xdr:col>19</xdr:col>
      <xdr:colOff>184150</xdr:colOff>
      <xdr:row>62</xdr:row>
      <xdr:rowOff>77153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61930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138871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157586</xdr:rowOff>
    </xdr:from>
    <xdr:to>
      <xdr:col>11</xdr:col>
      <xdr:colOff>82550</xdr:colOff>
      <xdr:row>61</xdr:row>
      <xdr:rowOff>87736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72513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94721</xdr:rowOff>
    </xdr:from>
    <xdr:to>
      <xdr:col>7</xdr:col>
      <xdr:colOff>31750</xdr:colOff>
      <xdr:row>62</xdr:row>
      <xdr:rowOff>24871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3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昨年度に引き続き決算額は増加している。令和</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年度は、人件費が前年度比で増加した一方、物件費及び維持補修費はともに前年度比で減少した。</a:t>
          </a:r>
        </a:p>
        <a:p>
          <a:pPr eaLnBrk="1" fontAlgn="auto" latinLnBrk="0" hangingPunct="1"/>
          <a:r>
            <a:rPr lang="ja-JP" altLang="en-US" sz="1100" b="0" i="0" baseline="0">
              <a:solidFill>
                <a:schemeClr val="dk1"/>
              </a:solidFill>
              <a:effectLst/>
              <a:latin typeface="+mn-lt"/>
              <a:ea typeface="+mn-ea"/>
              <a:cs typeface="+mn-cs"/>
            </a:rPr>
            <a:t>　人件費の増加は、会計年度任用職員の雇用増及び再任用職員の任用並びに給与改定によるものである。一方、物件費及び維持補修費の減少は、新型コロナウイルス予防接種委託や物価高騰対策商品券事業、災害支援代理受付ふるさと納税寄付金関連経費の減少によるものである。</a:t>
          </a:r>
        </a:p>
        <a:p>
          <a:pPr eaLnBrk="1" fontAlgn="auto" latinLnBrk="0" hangingPunct="1"/>
          <a:r>
            <a:rPr lang="ja-JP" altLang="en-US" sz="1100" b="0" i="0" baseline="0">
              <a:solidFill>
                <a:schemeClr val="dk1"/>
              </a:solidFill>
              <a:effectLst/>
              <a:latin typeface="+mn-lt"/>
              <a:ea typeface="+mn-ea"/>
              <a:cs typeface="+mn-cs"/>
            </a:rPr>
            <a:t>今後も行政サービスを維持しつつ、事業の見直し等により人件費の抑制に努めるとともに、効率的な事業運営により物件費等の抑制に努める。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129111</xdr:rowOff>
    </xdr:from>
    <xdr:to>
      <xdr:col>23</xdr:col>
      <xdr:colOff>133350</xdr:colOff>
      <xdr:row>81</xdr:row>
      <xdr:rowOff>138520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6561"/>
          <a:ext cx="838200" cy="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123298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113694</xdr:rowOff>
    </xdr:from>
    <xdr:to>
      <xdr:col>19</xdr:col>
      <xdr:colOff>133350</xdr:colOff>
      <xdr:row>81</xdr:row>
      <xdr:rowOff>129111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1144"/>
          <a:ext cx="8890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95986</xdr:rowOff>
    </xdr:from>
    <xdr:to>
      <xdr:col>15</xdr:col>
      <xdr:colOff>82550</xdr:colOff>
      <xdr:row>81</xdr:row>
      <xdr:rowOff>113694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3436"/>
          <a:ext cx="889000" cy="1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95986</xdr:rowOff>
    </xdr:from>
    <xdr:to>
      <xdr:col>11</xdr:col>
      <xdr:colOff>31750</xdr:colOff>
      <xdr:row>81</xdr:row>
      <xdr:rowOff>100251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83436"/>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87720</xdr:rowOff>
    </xdr:from>
    <xdr:to>
      <xdr:col>23</xdr:col>
      <xdr:colOff>184150</xdr:colOff>
      <xdr:row>82</xdr:row>
      <xdr:rowOff>17870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8997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78311</xdr:rowOff>
    </xdr:from>
    <xdr:to>
      <xdr:col>19</xdr:col>
      <xdr:colOff>184150</xdr:colOff>
      <xdr:row>82</xdr:row>
      <xdr:rowOff>8461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18638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62894</xdr:rowOff>
    </xdr:from>
    <xdr:to>
      <xdr:col>15</xdr:col>
      <xdr:colOff>133350</xdr:colOff>
      <xdr:row>81</xdr:row>
      <xdr:rowOff>164494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3221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45186</xdr:rowOff>
    </xdr:from>
    <xdr:to>
      <xdr:col>11</xdr:col>
      <xdr:colOff>82550</xdr:colOff>
      <xdr:row>81</xdr:row>
      <xdr:rowOff>146786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156963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49451</xdr:rowOff>
    </xdr:from>
    <xdr:to>
      <xdr:col>7</xdr:col>
      <xdr:colOff>31750</xdr:colOff>
      <xdr:row>81</xdr:row>
      <xdr:rowOff>151051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161228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平均及び全国町村平均を下回っている状況となっている。主な要因としては、課長級職員の退職や業務量の増加に伴う新規採用職員の増加などにより、全体として給与水準が低下したことによるものである。</a:t>
          </a:r>
        </a:p>
        <a:p>
          <a:r>
            <a:rPr kumimoji="1" lang="ja-JP" altLang="en-US" sz="1100">
              <a:solidFill>
                <a:schemeClr val="dk1"/>
              </a:solidFill>
              <a:effectLst/>
              <a:latin typeface="+mn-lt"/>
              <a:ea typeface="+mn-ea"/>
              <a:cs typeface="+mn-cs"/>
            </a:rPr>
            <a:t>　今後においても、職務・職責に応じた給与体系を維持しつつ、定員管理や給与水準の適正化を図りながら、人件費の縮減に努める。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86</xdr:row>
      <xdr:rowOff>61384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63700"/>
          <a:ext cx="8382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1224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138995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24566"/>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122766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1732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人口千人当たり職員数は、類似団体平均値を下回っているものの、全国平均値及び県平均値を上回る状況となっている。定員管理調査による職員数は、平成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年熊本地震以降、災害対応等により増加傾向にあったが、災害復旧業務等に従事していた任期付職員や再任用職員の減少により、令和</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年度から令和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年度にかけて減少傾向となった。令和</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年度については、新規採用職員の増等により増加に転じている。</a:t>
          </a:r>
        </a:p>
        <a:p>
          <a:pPr eaLnBrk="1" fontAlgn="auto" latinLnBrk="0" hangingPunct="1"/>
          <a:r>
            <a:rPr lang="ja-JP" altLang="en-US" sz="1100" b="0" i="0" baseline="0">
              <a:solidFill>
                <a:schemeClr val="dk1"/>
              </a:solidFill>
              <a:effectLst/>
              <a:latin typeface="+mn-lt"/>
              <a:ea typeface="+mn-ea"/>
              <a:cs typeface="+mn-cs"/>
            </a:rPr>
            <a:t>　今後においても職員数の大幅な削減は困難な状況であるが、住民サービスの低下を招くことのないよう留意しつつ、効率的な組織体制の構築や適切な人員配置により、引き続き適正な定員管理に努めていく。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146780</xdr:rowOff>
    </xdr:from>
    <xdr:to>
      <xdr:col>81</xdr:col>
      <xdr:colOff>44450</xdr:colOff>
      <xdr:row>59</xdr:row>
      <xdr:rowOff>158242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62330"/>
          <a:ext cx="8382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152209</xdr:rowOff>
    </xdr:from>
    <xdr:to>
      <xdr:col>77</xdr:col>
      <xdr:colOff>44450</xdr:colOff>
      <xdr:row>59</xdr:row>
      <xdr:rowOff>158242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6775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152209</xdr:rowOff>
    </xdr:from>
    <xdr:to>
      <xdr:col>72</xdr:col>
      <xdr:colOff>203200</xdr:colOff>
      <xdr:row>60</xdr:row>
      <xdr:rowOff>63405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67759"/>
          <a:ext cx="889000" cy="8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60992</xdr:rowOff>
    </xdr:from>
    <xdr:to>
      <xdr:col>68</xdr:col>
      <xdr:colOff>152400</xdr:colOff>
      <xdr:row>60</xdr:row>
      <xdr:rowOff>63405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4799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95980</xdr:rowOff>
    </xdr:from>
    <xdr:to>
      <xdr:col>81</xdr:col>
      <xdr:colOff>95250</xdr:colOff>
      <xdr:row>60</xdr:row>
      <xdr:rowOff>26130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112507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107442</xdr:rowOff>
    </xdr:from>
    <xdr:to>
      <xdr:col>77</xdr:col>
      <xdr:colOff>95250</xdr:colOff>
      <xdr:row>60</xdr:row>
      <xdr:rowOff>37592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47769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9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101409</xdr:rowOff>
    </xdr:from>
    <xdr:to>
      <xdr:col>73</xdr:col>
      <xdr:colOff>44450</xdr:colOff>
      <xdr:row>60</xdr:row>
      <xdr:rowOff>31559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41736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8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12605</xdr:rowOff>
    </xdr:from>
    <xdr:to>
      <xdr:col>68</xdr:col>
      <xdr:colOff>203200</xdr:colOff>
      <xdr:row>60</xdr:row>
      <xdr:rowOff>114205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124382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6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10192</xdr:rowOff>
    </xdr:from>
    <xdr:to>
      <xdr:col>64</xdr:col>
      <xdr:colOff>152400</xdr:colOff>
      <xdr:row>60</xdr:row>
      <xdr:rowOff>111792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121969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6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実質公債費比率は、全国平均、県平均及び類似団体平均を上回っているものの、早期健全化基準を下回る水準を維持し平成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年熊本地震に伴う地方債の発行が多額となったことにより、比率は上昇している。</a:t>
          </a:r>
        </a:p>
        <a:p>
          <a:pPr eaLnBrk="1" fontAlgn="auto" latinLnBrk="0" hangingPunct="1"/>
          <a:r>
            <a:rPr kumimoji="1" lang="ja-JP" altLang="en-US" sz="1100">
              <a:solidFill>
                <a:schemeClr val="dk1"/>
              </a:solidFill>
              <a:effectLst/>
              <a:latin typeface="+mn-lt"/>
              <a:ea typeface="+mn-ea"/>
              <a:cs typeface="+mn-cs"/>
            </a:rPr>
            <a:t>　一方で、これらの地方債については元利償還金に対する交付税措置率が高く、基準財政需要額への算入額も大きいことから、今後の比率は緩やかな上昇にとどまるものと見込まれる。</a:t>
          </a:r>
        </a:p>
        <a:p>
          <a:pPr eaLnBrk="1" fontAlgn="auto" latinLnBrk="0" hangingPunct="1"/>
          <a:r>
            <a:rPr kumimoji="1" lang="ja-JP" altLang="en-US" sz="1100">
              <a:solidFill>
                <a:schemeClr val="dk1"/>
              </a:solidFill>
              <a:effectLst/>
              <a:latin typeface="+mn-lt"/>
              <a:ea typeface="+mn-ea"/>
              <a:cs typeface="+mn-cs"/>
            </a:rPr>
            <a:t>　今後しばらくは償還額が高水準で推移する見込みであることから、比率の大幅な低下は難しい状況である。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138938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5391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105156</xdr:rowOff>
    </xdr:from>
    <xdr:to>
      <xdr:col>77</xdr:col>
      <xdr:colOff>44450</xdr:colOff>
      <xdr:row>41</xdr:row>
      <xdr:rowOff>124460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3460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105156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911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47244</xdr:rowOff>
    </xdr:from>
    <xdr:to>
      <xdr:col>68</xdr:col>
      <xdr:colOff>152400</xdr:colOff>
      <xdr:row>41</xdr:row>
      <xdr:rowOff>61722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766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54356</xdr:rowOff>
    </xdr:from>
    <xdr:to>
      <xdr:col>73</xdr:col>
      <xdr:colOff>44450</xdr:colOff>
      <xdr:row>41</xdr:row>
      <xdr:rowOff>155956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166133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将来負担比率はマイナスとなっており、類似団体平均値、全国平均値及び県平均値をいずれも下回っている。地方債残高は、熊本地震以降の復旧・復興事業の実施に伴い大幅に増加しているものの、交付税措置率の高い地方債を活用していることから、基準財政需要額算入見込額が大きく、比率は上昇したものの依然としてマイナスを維持している。</a:t>
          </a:r>
        </a:p>
        <a:p>
          <a:r>
            <a:rPr lang="ja-JP" altLang="en-US" sz="1100" b="0" i="0" baseline="0">
              <a:solidFill>
                <a:schemeClr val="dk1"/>
              </a:solidFill>
              <a:effectLst/>
              <a:latin typeface="+mn-lt"/>
              <a:ea typeface="+mn-ea"/>
              <a:cs typeface="+mn-cs"/>
            </a:rPr>
            <a:t>　今後も、国県補助金等の財源確保に努めるとともに、交付税措置の有利な地方債を活用しながら、将来負担比率の抑制を図る。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6,879
77.22
7,056,643
6,672,915
285,770
3,651,880
8,753,330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類似団体平均、全国平均及び県平均を下回る状況となっている。平成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年熊本地震に伴う事務量の増加に対応するため、令和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年度までは定数の見直しや再任用及び任期付職員の任用により人件費は増加したが、経常一般財源の増加により人件費比率は低下した。令和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年度以降は会計年度任用職員や再任用職員の任用増、また給与改定の影響等で、人件費及び比率が増加傾向となった。</a:t>
          </a:r>
        </a:p>
        <a:p>
          <a:pPr eaLnBrk="1" fontAlgn="auto" latinLnBrk="0" hangingPunct="1"/>
          <a:r>
            <a:rPr kumimoji="1" lang="ja-JP" altLang="en-US" sz="1100">
              <a:solidFill>
                <a:schemeClr val="dk1"/>
              </a:solidFill>
              <a:effectLst/>
              <a:latin typeface="+mn-lt"/>
              <a:ea typeface="+mn-ea"/>
              <a:cs typeface="+mn-cs"/>
            </a:rPr>
            <a:t>　今後も効率的な組織体制の構築や適切な人員配置、事業の見直し等により状況を注視し、人件費の抑制に努める。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976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40132</xdr:rowOff>
    </xdr:from>
    <xdr:to>
      <xdr:col>19</xdr:col>
      <xdr:colOff>187325</xdr:colOff>
      <xdr:row>36</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123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40132</xdr:rowOff>
    </xdr:from>
    <xdr:to>
      <xdr:col>15</xdr:col>
      <xdr:colOff>98425</xdr:colOff>
      <xdr:row>36</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37</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51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xdr:rowOff>
    </xdr:from>
    <xdr:to>
      <xdr:col>20</xdr:col>
      <xdr:colOff>38100</xdr:colOff>
      <xdr:row>36</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128541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類似団体平均、全国平均及び県平均を下回る状況となっており、前年度と比較しても減少している。主な要因としては、新型コロナウイルス予防接種に係る委託費の減少や、物価高騰の影響を踏まえた事業及び委託内容の見直しなどによるものである。</a:t>
          </a:r>
        </a:p>
        <a:p>
          <a:pPr eaLnBrk="1" fontAlgn="auto" latinLnBrk="0" hangingPunct="1"/>
          <a:r>
            <a:rPr kumimoji="1" lang="ja-JP" altLang="en-US" sz="1100">
              <a:solidFill>
                <a:schemeClr val="dk1"/>
              </a:solidFill>
              <a:effectLst/>
              <a:latin typeface="+mn-lt"/>
              <a:ea typeface="+mn-ea"/>
              <a:cs typeface="+mn-cs"/>
            </a:rPr>
            <a:t>　今後も事業内容や委託業務の精査を進めるとともに、指定管理者制度の活用等により、経常経費及び物件費の抑制に努める。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41275</xdr:rowOff>
    </xdr:from>
    <xdr:to>
      <xdr:col>82</xdr:col>
      <xdr:colOff>107950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4157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52705</xdr:rowOff>
    </xdr:from>
    <xdr:to>
      <xdr:col>78</xdr:col>
      <xdr:colOff>69850</xdr:colOff>
      <xdr:row>14</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5300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xdr:rowOff>
    </xdr:from>
    <xdr:to>
      <xdr:col>73</xdr:col>
      <xdr:colOff>180975</xdr:colOff>
      <xdr:row>14</xdr:row>
      <xdr:rowOff>52705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01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xdr:rowOff>
    </xdr:from>
    <xdr:to>
      <xdr:col>69</xdr:col>
      <xdr:colOff>92075</xdr:colOff>
      <xdr:row>14</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01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161925</xdr:rowOff>
    </xdr:from>
    <xdr:to>
      <xdr:col>82</xdr:col>
      <xdr:colOff>158750</xdr:colOff>
      <xdr:row>14</xdr:row>
      <xdr:rowOff>92075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7002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xdr:rowOff>
    </xdr:from>
    <xdr:to>
      <xdr:col>74</xdr:col>
      <xdr:colOff>31750</xdr:colOff>
      <xdr:row>14</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113682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121920</xdr:rowOff>
    </xdr:from>
    <xdr:to>
      <xdr:col>69</xdr:col>
      <xdr:colOff>142875</xdr:colOff>
      <xdr:row>14</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62247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1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167640</xdr:rowOff>
    </xdr:from>
    <xdr:to>
      <xdr:col>65</xdr:col>
      <xdr:colOff>53975</xdr:colOff>
      <xdr:row>14</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全国平均及び県平均を下回る状況となっているが、令和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年度にかけては類似団体平均を上回り、令和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年度は再び類似団体平均を下回っている。近年は、障がい者福祉サービス費や児童福祉事業の充実、子ども医療費助成の対象年齢引上げ等により、扶助費は増加傾向にある。</a:t>
          </a:r>
        </a:p>
        <a:p>
          <a:pPr eaLnBrk="1" fontAlgn="auto" latinLnBrk="0" hangingPunct="1"/>
          <a:r>
            <a:rPr kumimoji="1" lang="ja-JP" altLang="en-US" sz="1100">
              <a:solidFill>
                <a:schemeClr val="dk1"/>
              </a:solidFill>
              <a:effectLst/>
              <a:latin typeface="+mn-lt"/>
              <a:ea typeface="+mn-ea"/>
              <a:cs typeface="+mn-cs"/>
            </a:rPr>
            <a:t>　今後も高齢化の進展や子育て支援施策の充実に伴い社会保障関係経費の増加が見込まれることから、各種健診の推進や事業効果の検証等により、適正なサービス水準を維持しつつ扶助費比率の抑制に努める。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09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似団体平均、全国平均及び県平均を下回っており、前年度と比較しても減少している。しかしながら、少子高齢化の進展に伴い社会保障関係経費の増加が見込まれることから、国民健康保険、介護保険及び後期高齢者医療等の特別会計への繰出金の増加が懸念される。</a:t>
          </a:r>
        </a:p>
        <a:p>
          <a:pPr eaLnBrk="1" fontAlgn="auto" latinLnBrk="0" hangingPunct="1"/>
          <a:r>
            <a:rPr kumimoji="1" lang="ja-JP" altLang="en-US" sz="1100">
              <a:solidFill>
                <a:schemeClr val="dk1"/>
              </a:solidFill>
              <a:effectLst/>
              <a:latin typeface="+mn-lt"/>
              <a:ea typeface="+mn-ea"/>
              <a:cs typeface="+mn-cs"/>
            </a:rPr>
            <a:t>　今後も各特別会計における事業内容の見直しを進めるとともに、健康づくりや栄養指導、各種健診及び介護予防事業の推進により給付費の抑制を図り、繰出金の抑制に努める。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145288</xdr:rowOff>
    </xdr:from>
    <xdr:to>
      <xdr:col>82</xdr:col>
      <xdr:colOff>107950</xdr:colOff>
      <xdr:row>55</xdr:row>
      <xdr:rowOff>101854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40358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74422</xdr:rowOff>
    </xdr:from>
    <xdr:to>
      <xdr:col>78</xdr:col>
      <xdr:colOff>69850</xdr:colOff>
      <xdr:row>55</xdr:row>
      <xdr:rowOff>101854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504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56134</xdr:rowOff>
    </xdr:from>
    <xdr:to>
      <xdr:col>73</xdr:col>
      <xdr:colOff>180975</xdr:colOff>
      <xdr:row>55</xdr:row>
      <xdr:rowOff>74422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485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56134</xdr:rowOff>
    </xdr:from>
    <xdr:to>
      <xdr:col>69</xdr:col>
      <xdr:colOff>92075</xdr:colOff>
      <xdr:row>55</xdr:row>
      <xdr:rowOff>65278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485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94488</xdr:rowOff>
    </xdr:from>
    <xdr:to>
      <xdr:col>82</xdr:col>
      <xdr:colOff>158750</xdr:colOff>
      <xdr:row>55</xdr:row>
      <xdr:rowOff>24638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111015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19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51054</xdr:rowOff>
    </xdr:from>
    <xdr:to>
      <xdr:col>78</xdr:col>
      <xdr:colOff>120650</xdr:colOff>
      <xdr:row>55</xdr:row>
      <xdr:rowOff>152654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162831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23622</xdr:rowOff>
    </xdr:from>
    <xdr:to>
      <xdr:col>74</xdr:col>
      <xdr:colOff>31750</xdr:colOff>
      <xdr:row>55</xdr:row>
      <xdr:rowOff>125222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135399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5334</xdr:rowOff>
    </xdr:from>
    <xdr:to>
      <xdr:col>69</xdr:col>
      <xdr:colOff>142875</xdr:colOff>
      <xdr:row>55</xdr:row>
      <xdr:rowOff>106934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117111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14478</xdr:rowOff>
    </xdr:from>
    <xdr:to>
      <xdr:col>65</xdr:col>
      <xdr:colOff>53975</xdr:colOff>
      <xdr:row>55</xdr:row>
      <xdr:rowOff>116078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126255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類似団体平均を下回っているものの、全国平均を上回り、県平均と同水準となっている。また、前年度と比較すると減少している。補助費等のうち、一部事務組合に対する負担金が</a:t>
          </a:r>
          <a:r>
            <a:rPr kumimoji="1" lang="en-US" altLang="ja-JP" sz="1100">
              <a:solidFill>
                <a:schemeClr val="dk1"/>
              </a:solidFill>
              <a:effectLst/>
              <a:latin typeface="+mn-lt"/>
              <a:ea typeface="+mn-ea"/>
              <a:cs typeface="+mn-cs"/>
            </a:rPr>
            <a:t>33.2</a:t>
          </a:r>
          <a:r>
            <a:rPr kumimoji="1" lang="ja-JP" altLang="en-US" sz="1100">
              <a:solidFill>
                <a:schemeClr val="dk1"/>
              </a:solidFill>
              <a:effectLst/>
              <a:latin typeface="+mn-lt"/>
              <a:ea typeface="+mn-ea"/>
              <a:cs typeface="+mn-cs"/>
            </a:rPr>
            <a:t>％を占めており、ごみ・廃棄物処理負担金、し尿処理負担金、養護老人ホーム措置費負担金などの経常的経費のほか、熊本市消防局への常備消防負担金が大きな割合を占めている。</a:t>
          </a:r>
        </a:p>
        <a:p>
          <a:pPr eaLnBrk="1" fontAlgn="auto" latinLnBrk="0" hangingPunct="1"/>
          <a:r>
            <a:rPr kumimoji="1" lang="ja-JP" altLang="en-US" sz="1100">
              <a:solidFill>
                <a:schemeClr val="dk1"/>
              </a:solidFill>
              <a:effectLst/>
              <a:latin typeface="+mn-lt"/>
              <a:ea typeface="+mn-ea"/>
              <a:cs typeface="+mn-cs"/>
            </a:rPr>
            <a:t>　今後も補助金等の目的や内容の見直し及び妥当性の検証を行い、補助費等の抑制に努める。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2351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253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81280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154432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2306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年度に引き続き、類似団体との比較では最も高い水準となっており、全国及び県平均を大きく上回っている。これは、平成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年熊本地震に伴う復旧・復興事業の実施により地方債の発行額が増加し、その償還が進んでいることが主な要因である。</a:t>
          </a:r>
        </a:p>
        <a:p>
          <a:pPr eaLnBrk="1" fontAlgn="auto" latinLnBrk="0" hangingPunct="1"/>
          <a:r>
            <a:rPr kumimoji="1" lang="ja-JP" altLang="en-US" sz="1100" b="0" i="0" baseline="0">
              <a:solidFill>
                <a:schemeClr val="dk1"/>
              </a:solidFill>
              <a:effectLst/>
              <a:latin typeface="+mn-lt"/>
              <a:ea typeface="+mn-ea"/>
              <a:cs typeface="+mn-cs"/>
            </a:rPr>
            <a:t>　今後もしばらくは公債費が高い水準で推移することが見込まれるため、起債発行額の抑制を図るとともに、地方債残高の縮減に努め、事業の必要性や優先度を十分に見極めながら適切な起債管理を行う。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69850</xdr:rowOff>
    </xdr:from>
    <xdr:to>
      <xdr:col>24</xdr:col>
      <xdr:colOff>25400</xdr:colOff>
      <xdr:row>80</xdr:row>
      <xdr:rowOff>85089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7858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35561</xdr:rowOff>
    </xdr:from>
    <xdr:to>
      <xdr:col>19</xdr:col>
      <xdr:colOff>187325</xdr:colOff>
      <xdr:row>80</xdr:row>
      <xdr:rowOff>85089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7515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161289</xdr:rowOff>
    </xdr:from>
    <xdr:to>
      <xdr:col>15</xdr:col>
      <xdr:colOff>98425</xdr:colOff>
      <xdr:row>80</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705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79</xdr:row>
      <xdr:rowOff>161289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682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19050</xdr:rowOff>
    </xdr:from>
    <xdr:to>
      <xdr:col>24</xdr:col>
      <xdr:colOff>76200</xdr:colOff>
      <xdr:row>80</xdr:row>
      <xdr:rowOff>120650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99077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64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34289</xdr:rowOff>
    </xdr:from>
    <xdr:to>
      <xdr:col>20</xdr:col>
      <xdr:colOff>38100</xdr:colOff>
      <xdr:row>80</xdr:row>
      <xdr:rowOff>135889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120666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83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156211</xdr:rowOff>
    </xdr:from>
    <xdr:to>
      <xdr:col>15</xdr:col>
      <xdr:colOff>149225</xdr:colOff>
      <xdr:row>80</xdr:row>
      <xdr:rowOff>86361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71138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110489</xdr:rowOff>
    </xdr:from>
    <xdr:to>
      <xdr:col>11</xdr:col>
      <xdr:colOff>60325</xdr:colOff>
      <xdr:row>80</xdr:row>
      <xdr:rowOff>40639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25416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類似団体平均、全国及び県平均より下回っている状況。今後も全体の事業の見直しを更に進め、経常経費の削減に努める。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144145</xdr:rowOff>
    </xdr:from>
    <xdr:to>
      <xdr:col>82</xdr:col>
      <xdr:colOff>107950</xdr:colOff>
      <xdr:row>80</xdr:row>
      <xdr:rowOff>100330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831445"/>
          <a:ext cx="0" cy="98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59072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57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144145</xdr:rowOff>
    </xdr:from>
    <xdr:to>
      <xdr:col>82</xdr:col>
      <xdr:colOff>196850</xdr:colOff>
      <xdr:row>74</xdr:row>
      <xdr:rowOff>144145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831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144145</xdr:rowOff>
    </xdr:from>
    <xdr:to>
      <xdr:col>82</xdr:col>
      <xdr:colOff>107950</xdr:colOff>
      <xdr:row>75</xdr:row>
      <xdr:rowOff>16510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8314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21607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49530</xdr:rowOff>
    </xdr:from>
    <xdr:to>
      <xdr:col>82</xdr:col>
      <xdr:colOff>158750</xdr:colOff>
      <xdr:row>76</xdr:row>
      <xdr:rowOff>151130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123190</xdr:rowOff>
    </xdr:from>
    <xdr:to>
      <xdr:col>78</xdr:col>
      <xdr:colOff>69850</xdr:colOff>
      <xdr:row>75</xdr:row>
      <xdr:rowOff>16510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8104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83185</xdr:rowOff>
    </xdr:from>
    <xdr:to>
      <xdr:col>73</xdr:col>
      <xdr:colOff>180975</xdr:colOff>
      <xdr:row>74</xdr:row>
      <xdr:rowOff>123190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7704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0</xdr:rowOff>
    </xdr:from>
    <xdr:to>
      <xdr:col>74</xdr:col>
      <xdr:colOff>31750</xdr:colOff>
      <xdr:row>76</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86377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83185</xdr:rowOff>
    </xdr:from>
    <xdr:to>
      <xdr:col>69</xdr:col>
      <xdr:colOff>92075</xdr:colOff>
      <xdr:row>75</xdr:row>
      <xdr:rowOff>26035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770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121920</xdr:rowOff>
    </xdr:from>
    <xdr:to>
      <xdr:col>69</xdr:col>
      <xdr:colOff>142875</xdr:colOff>
      <xdr:row>76</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36847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109238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93345</xdr:rowOff>
    </xdr:from>
    <xdr:to>
      <xdr:col>82</xdr:col>
      <xdr:colOff>158750</xdr:colOff>
      <xdr:row>75</xdr:row>
      <xdr:rowOff>23495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1922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68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137160</xdr:rowOff>
    </xdr:from>
    <xdr:to>
      <xdr:col>78</xdr:col>
      <xdr:colOff>120650</xdr:colOff>
      <xdr:row>75</xdr:row>
      <xdr:rowOff>67310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77487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72390</xdr:rowOff>
    </xdr:from>
    <xdr:to>
      <xdr:col>74</xdr:col>
      <xdr:colOff>31750</xdr:colOff>
      <xdr:row>75</xdr:row>
      <xdr:rowOff>2540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32385</xdr:rowOff>
    </xdr:from>
    <xdr:to>
      <xdr:col>69</xdr:col>
      <xdr:colOff>142875</xdr:colOff>
      <xdr:row>74</xdr:row>
      <xdr:rowOff>133985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7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144162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4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146685</xdr:rowOff>
    </xdr:from>
    <xdr:to>
      <xdr:col>65</xdr:col>
      <xdr:colOff>53975</xdr:colOff>
      <xdr:row>75</xdr:row>
      <xdr:rowOff>76835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87012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169954</xdr:rowOff>
    </xdr:from>
    <xdr:to>
      <xdr:col>29</xdr:col>
      <xdr:colOff>127000</xdr:colOff>
      <xdr:row>19</xdr:row>
      <xdr:rowOff>94371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3679"/>
          <a:ext cx="647700" cy="9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94371</xdr:rowOff>
    </xdr:from>
    <xdr:to>
      <xdr:col>26</xdr:col>
      <xdr:colOff>50800</xdr:colOff>
      <xdr:row>19</xdr:row>
      <xdr:rowOff>144823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9546"/>
          <a:ext cx="698500" cy="50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91315</xdr:rowOff>
    </xdr:from>
    <xdr:to>
      <xdr:col>22</xdr:col>
      <xdr:colOff>114300</xdr:colOff>
      <xdr:row>19</xdr:row>
      <xdr:rowOff>144823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96490"/>
          <a:ext cx="698500" cy="5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91315</xdr:rowOff>
    </xdr:from>
    <xdr:to>
      <xdr:col>18</xdr:col>
      <xdr:colOff>177800</xdr:colOff>
      <xdr:row>19</xdr:row>
      <xdr:rowOff>115242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6490"/>
          <a:ext cx="698500" cy="23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119154</xdr:rowOff>
    </xdr:from>
    <xdr:to>
      <xdr:col>29</xdr:col>
      <xdr:colOff>177800</xdr:colOff>
      <xdr:row>19</xdr:row>
      <xdr:rowOff>49304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91231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43571</xdr:rowOff>
    </xdr:from>
    <xdr:to>
      <xdr:col>26</xdr:col>
      <xdr:colOff>101600</xdr:colOff>
      <xdr:row>19</xdr:row>
      <xdr:rowOff>145171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8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129948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5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94023</xdr:rowOff>
    </xdr:from>
    <xdr:to>
      <xdr:col>22</xdr:col>
      <xdr:colOff>165100</xdr:colOff>
      <xdr:row>20</xdr:row>
      <xdr:rowOff>24173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9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8950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40515</xdr:rowOff>
    </xdr:from>
    <xdr:to>
      <xdr:col>19</xdr:col>
      <xdr:colOff>38100</xdr:colOff>
      <xdr:row>19</xdr:row>
      <xdr:rowOff>142115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5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126892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64442</xdr:rowOff>
    </xdr:from>
    <xdr:to>
      <xdr:col>15</xdr:col>
      <xdr:colOff>101600</xdr:colOff>
      <xdr:row>19</xdr:row>
      <xdr:rowOff>166042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9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150819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314643</xdr:rowOff>
    </xdr:from>
    <xdr:to>
      <xdr:col>29</xdr:col>
      <xdr:colOff>127000</xdr:colOff>
      <xdr:row>35</xdr:row>
      <xdr:rowOff>327764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24993"/>
          <a:ext cx="647700" cy="13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314643</xdr:rowOff>
    </xdr:from>
    <xdr:to>
      <xdr:col>26</xdr:col>
      <xdr:colOff>50800</xdr:colOff>
      <xdr:row>35</xdr:row>
      <xdr:rowOff>321363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4993"/>
          <a:ext cx="698500" cy="6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321363</xdr:rowOff>
    </xdr:from>
    <xdr:to>
      <xdr:col>22</xdr:col>
      <xdr:colOff>114300</xdr:colOff>
      <xdr:row>36</xdr:row>
      <xdr:rowOff>7069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31713"/>
          <a:ext cx="698500" cy="28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7069</xdr:rowOff>
    </xdr:from>
    <xdr:to>
      <xdr:col>18</xdr:col>
      <xdr:colOff>177800</xdr:colOff>
      <xdr:row>36</xdr:row>
      <xdr:rowOff>26401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60319"/>
          <a:ext cx="698500" cy="19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276964</xdr:rowOff>
    </xdr:from>
    <xdr:to>
      <xdr:col>29</xdr:col>
      <xdr:colOff>177800</xdr:colOff>
      <xdr:row>36</xdr:row>
      <xdr:rowOff>35664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249041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263843</xdr:rowOff>
    </xdr:from>
    <xdr:to>
      <xdr:col>26</xdr:col>
      <xdr:colOff>101600</xdr:colOff>
      <xdr:row>36</xdr:row>
      <xdr:rowOff>22543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4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7320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270563</xdr:rowOff>
    </xdr:from>
    <xdr:to>
      <xdr:col>22</xdr:col>
      <xdr:colOff>165100</xdr:colOff>
      <xdr:row>36</xdr:row>
      <xdr:rowOff>29263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0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6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299169</xdr:rowOff>
    </xdr:from>
    <xdr:to>
      <xdr:col>19</xdr:col>
      <xdr:colOff>38100</xdr:colOff>
      <xdr:row>36</xdr:row>
      <xdr:rowOff>57869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9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42646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318501</xdr:rowOff>
    </xdr:from>
    <xdr:to>
      <xdr:col>15</xdr:col>
      <xdr:colOff>101600</xdr:colOff>
      <xdr:row>36</xdr:row>
      <xdr:rowOff>77201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61978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6,879
77.22
7,056,643
6,672,915
285,770
3,651,880
8,753,330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157165</xdr:rowOff>
    </xdr:from>
    <xdr:to>
      <xdr:col>24</xdr:col>
      <xdr:colOff>63500</xdr:colOff>
      <xdr:row>38</xdr:row>
      <xdr:rowOff>122761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0815"/>
          <a:ext cx="838200" cy="1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122761</xdr:rowOff>
    </xdr:from>
    <xdr:to>
      <xdr:col>19</xdr:col>
      <xdr:colOff>177800</xdr:colOff>
      <xdr:row>38</xdr:row>
      <xdr:rowOff>140736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37861"/>
          <a:ext cx="889000" cy="1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84478</xdr:rowOff>
    </xdr:from>
    <xdr:to>
      <xdr:col>15</xdr:col>
      <xdr:colOff>50800</xdr:colOff>
      <xdr:row>38</xdr:row>
      <xdr:rowOff>140736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99578"/>
          <a:ext cx="889000" cy="5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84478</xdr:rowOff>
    </xdr:from>
    <xdr:to>
      <xdr:col>10</xdr:col>
      <xdr:colOff>114300</xdr:colOff>
      <xdr:row>38</xdr:row>
      <xdr:rowOff>90681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99578"/>
          <a:ext cx="889000" cy="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106365</xdr:rowOff>
    </xdr:from>
    <xdr:to>
      <xdr:col>24</xdr:col>
      <xdr:colOff>114300</xdr:colOff>
      <xdr:row>38</xdr:row>
      <xdr:rowOff>36516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00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84792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71961</xdr:rowOff>
    </xdr:from>
    <xdr:to>
      <xdr:col>20</xdr:col>
      <xdr:colOff>38100</xdr:colOff>
      <xdr:row>39</xdr:row>
      <xdr:rowOff>2111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164688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67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89936</xdr:rowOff>
    </xdr:from>
    <xdr:to>
      <xdr:col>15</xdr:col>
      <xdr:colOff>101600</xdr:colOff>
      <xdr:row>39</xdr:row>
      <xdr:rowOff>20086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0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11213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9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33678</xdr:rowOff>
    </xdr:from>
    <xdr:to>
      <xdr:col>10</xdr:col>
      <xdr:colOff>165100</xdr:colOff>
      <xdr:row>38</xdr:row>
      <xdr:rowOff>135278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126405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4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39881</xdr:rowOff>
    </xdr:from>
    <xdr:to>
      <xdr:col>6</xdr:col>
      <xdr:colOff>38100</xdr:colOff>
      <xdr:row>38</xdr:row>
      <xdr:rowOff>141481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132608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4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108119</xdr:rowOff>
    </xdr:from>
    <xdr:to>
      <xdr:col>24</xdr:col>
      <xdr:colOff>63500</xdr:colOff>
      <xdr:row>58</xdr:row>
      <xdr:rowOff>110349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52219"/>
          <a:ext cx="8382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108119</xdr:rowOff>
    </xdr:from>
    <xdr:to>
      <xdr:col>19</xdr:col>
      <xdr:colOff>177800</xdr:colOff>
      <xdr:row>58</xdr:row>
      <xdr:rowOff>116037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2219"/>
          <a:ext cx="889000" cy="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116037</xdr:rowOff>
    </xdr:from>
    <xdr:to>
      <xdr:col>15</xdr:col>
      <xdr:colOff>50800</xdr:colOff>
      <xdr:row>58</xdr:row>
      <xdr:rowOff>136558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0137"/>
          <a:ext cx="889000" cy="2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128308</xdr:rowOff>
    </xdr:from>
    <xdr:to>
      <xdr:col>10</xdr:col>
      <xdr:colOff>114300</xdr:colOff>
      <xdr:row>58</xdr:row>
      <xdr:rowOff>136558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2408"/>
          <a:ext cx="889000" cy="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59549</xdr:rowOff>
    </xdr:from>
    <xdr:to>
      <xdr:col>24</xdr:col>
      <xdr:colOff>114300</xdr:colOff>
      <xdr:row>58</xdr:row>
      <xdr:rowOff>161149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57319</xdr:rowOff>
    </xdr:from>
    <xdr:to>
      <xdr:col>20</xdr:col>
      <xdr:colOff>38100</xdr:colOff>
      <xdr:row>58</xdr:row>
      <xdr:rowOff>158919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150046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9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65237</xdr:rowOff>
    </xdr:from>
    <xdr:to>
      <xdr:col>15</xdr:col>
      <xdr:colOff>101600</xdr:colOff>
      <xdr:row>58</xdr:row>
      <xdr:rowOff>166837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157964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85758</xdr:rowOff>
    </xdr:from>
    <xdr:to>
      <xdr:col>10</xdr:col>
      <xdr:colOff>165100</xdr:colOff>
      <xdr:row>59</xdr:row>
      <xdr:rowOff>15908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7035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2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77508</xdr:rowOff>
    </xdr:from>
    <xdr:to>
      <xdr:col>6</xdr:col>
      <xdr:colOff>38100</xdr:colOff>
      <xdr:row>59</xdr:row>
      <xdr:rowOff>7658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24185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154203</xdr:rowOff>
    </xdr:from>
    <xdr:to>
      <xdr:col>24</xdr:col>
      <xdr:colOff>63500</xdr:colOff>
      <xdr:row>78</xdr:row>
      <xdr:rowOff>15126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55853"/>
          <a:ext cx="838200" cy="3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15126</xdr:rowOff>
    </xdr:from>
    <xdr:to>
      <xdr:col>19</xdr:col>
      <xdr:colOff>177800</xdr:colOff>
      <xdr:row>78</xdr:row>
      <xdr:rowOff>32652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8822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32652</xdr:rowOff>
    </xdr:from>
    <xdr:to>
      <xdr:col>15</xdr:col>
      <xdr:colOff>50800</xdr:colOff>
      <xdr:row>78</xdr:row>
      <xdr:rowOff>48603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05752"/>
          <a:ext cx="889000"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48603</xdr:rowOff>
    </xdr:from>
    <xdr:to>
      <xdr:col>10</xdr:col>
      <xdr:colOff>114300</xdr:colOff>
      <xdr:row>78</xdr:row>
      <xdr:rowOff>93714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21703"/>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103403</xdr:rowOff>
    </xdr:from>
    <xdr:to>
      <xdr:col>24</xdr:col>
      <xdr:colOff>114300</xdr:colOff>
      <xdr:row>78</xdr:row>
      <xdr:rowOff>33553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81830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135776</xdr:rowOff>
    </xdr:from>
    <xdr:to>
      <xdr:col>20</xdr:col>
      <xdr:colOff>38100</xdr:colOff>
      <xdr:row>78</xdr:row>
      <xdr:rowOff>65926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57053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3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153302</xdr:rowOff>
    </xdr:from>
    <xdr:to>
      <xdr:col>15</xdr:col>
      <xdr:colOff>101600</xdr:colOff>
      <xdr:row>78</xdr:row>
      <xdr:rowOff>83452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74579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4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169253</xdr:rowOff>
    </xdr:from>
    <xdr:to>
      <xdr:col>10</xdr:col>
      <xdr:colOff>165100</xdr:colOff>
      <xdr:row>78</xdr:row>
      <xdr:rowOff>99403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90530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42914</xdr:rowOff>
    </xdr:from>
    <xdr:to>
      <xdr:col>6</xdr:col>
      <xdr:colOff>38100</xdr:colOff>
      <xdr:row>78</xdr:row>
      <xdr:rowOff>144514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135641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112443</xdr:rowOff>
    </xdr:from>
    <xdr:to>
      <xdr:col>24</xdr:col>
      <xdr:colOff>63500</xdr:colOff>
      <xdr:row>95</xdr:row>
      <xdr:rowOff>164030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00193"/>
          <a:ext cx="8382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112443</xdr:rowOff>
    </xdr:from>
    <xdr:to>
      <xdr:col>19</xdr:col>
      <xdr:colOff>177800</xdr:colOff>
      <xdr:row>96</xdr:row>
      <xdr:rowOff>60409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00193"/>
          <a:ext cx="889000" cy="11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35012</xdr:rowOff>
    </xdr:from>
    <xdr:to>
      <xdr:col>15</xdr:col>
      <xdr:colOff>50800</xdr:colOff>
      <xdr:row>96</xdr:row>
      <xdr:rowOff>60409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22762"/>
          <a:ext cx="889000" cy="1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35012</xdr:rowOff>
    </xdr:from>
    <xdr:to>
      <xdr:col>10</xdr:col>
      <xdr:colOff>114300</xdr:colOff>
      <xdr:row>96</xdr:row>
      <xdr:rowOff>167078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22762"/>
          <a:ext cx="889000" cy="30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113230</xdr:rowOff>
    </xdr:from>
    <xdr:to>
      <xdr:col>24</xdr:col>
      <xdr:colOff>114300</xdr:colOff>
      <xdr:row>96</xdr:row>
      <xdr:rowOff>43380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136107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5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61643</xdr:rowOff>
    </xdr:from>
    <xdr:to>
      <xdr:col>20</xdr:col>
      <xdr:colOff>38100</xdr:colOff>
      <xdr:row>95</xdr:row>
      <xdr:rowOff>163243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8320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9609</xdr:rowOff>
    </xdr:from>
    <xdr:to>
      <xdr:col>15</xdr:col>
      <xdr:colOff>101600</xdr:colOff>
      <xdr:row>96</xdr:row>
      <xdr:rowOff>111209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127736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4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155662</xdr:rowOff>
    </xdr:from>
    <xdr:to>
      <xdr:col>10</xdr:col>
      <xdr:colOff>165100</xdr:colOff>
      <xdr:row>95</xdr:row>
      <xdr:rowOff>85812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102339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4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116278</xdr:rowOff>
    </xdr:from>
    <xdr:to>
      <xdr:col>6</xdr:col>
      <xdr:colOff>38100</xdr:colOff>
      <xdr:row>97</xdr:row>
      <xdr:rowOff>46428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7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62955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8259</xdr:rowOff>
    </xdr:from>
    <xdr:to>
      <xdr:col>55</xdr:col>
      <xdr:colOff>0</xdr:colOff>
      <xdr:row>37</xdr:row>
      <xdr:rowOff>49471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51909"/>
          <a:ext cx="838200" cy="4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49471</xdr:rowOff>
    </xdr:from>
    <xdr:to>
      <xdr:col>50</xdr:col>
      <xdr:colOff>114300</xdr:colOff>
      <xdr:row>37</xdr:row>
      <xdr:rowOff>52379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3121"/>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25335</xdr:rowOff>
    </xdr:from>
    <xdr:to>
      <xdr:col>45</xdr:col>
      <xdr:colOff>177800</xdr:colOff>
      <xdr:row>37</xdr:row>
      <xdr:rowOff>52379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68985"/>
          <a:ext cx="889000" cy="2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62978</xdr:rowOff>
    </xdr:from>
    <xdr:to>
      <xdr:col>41</xdr:col>
      <xdr:colOff>50800</xdr:colOff>
      <xdr:row>37</xdr:row>
      <xdr:rowOff>25335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92278"/>
          <a:ext cx="889000" cy="47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128909</xdr:rowOff>
    </xdr:from>
    <xdr:to>
      <xdr:col>55</xdr:col>
      <xdr:colOff>50800</xdr:colOff>
      <xdr:row>37</xdr:row>
      <xdr:rowOff>59059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43836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1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170121</xdr:rowOff>
    </xdr:from>
    <xdr:to>
      <xdr:col>50</xdr:col>
      <xdr:colOff>165100</xdr:colOff>
      <xdr:row>37</xdr:row>
      <xdr:rowOff>100271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91398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3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1579</xdr:rowOff>
    </xdr:from>
    <xdr:to>
      <xdr:col>46</xdr:col>
      <xdr:colOff>38100</xdr:colOff>
      <xdr:row>37</xdr:row>
      <xdr:rowOff>103179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94306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145985</xdr:rowOff>
    </xdr:from>
    <xdr:to>
      <xdr:col>41</xdr:col>
      <xdr:colOff>101600</xdr:colOff>
      <xdr:row>37</xdr:row>
      <xdr:rowOff>76135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67262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12178</xdr:rowOff>
    </xdr:from>
    <xdr:to>
      <xdr:col>36</xdr:col>
      <xdr:colOff>165100</xdr:colOff>
      <xdr:row>34</xdr:row>
      <xdr:rowOff>113778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104905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3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36912</xdr:rowOff>
    </xdr:from>
    <xdr:to>
      <xdr:col>55</xdr:col>
      <xdr:colOff>0</xdr:colOff>
      <xdr:row>59</xdr:row>
      <xdr:rowOff>4270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81012"/>
          <a:ext cx="838200" cy="13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36912</xdr:rowOff>
    </xdr:from>
    <xdr:to>
      <xdr:col>50</xdr:col>
      <xdr:colOff>114300</xdr:colOff>
      <xdr:row>58</xdr:row>
      <xdr:rowOff>74465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81012"/>
          <a:ext cx="889000" cy="3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14225</xdr:rowOff>
    </xdr:from>
    <xdr:to>
      <xdr:col>45</xdr:col>
      <xdr:colOff>177800</xdr:colOff>
      <xdr:row>58</xdr:row>
      <xdr:rowOff>74465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86875"/>
          <a:ext cx="889000" cy="23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82664</xdr:rowOff>
    </xdr:from>
    <xdr:to>
      <xdr:col>41</xdr:col>
      <xdr:colOff>50800</xdr:colOff>
      <xdr:row>57</xdr:row>
      <xdr:rowOff>14225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512414"/>
          <a:ext cx="889000" cy="27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124920</xdr:rowOff>
    </xdr:from>
    <xdr:to>
      <xdr:col>55</xdr:col>
      <xdr:colOff>50800</xdr:colOff>
      <xdr:row>59</xdr:row>
      <xdr:rowOff>55070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157562</xdr:rowOff>
    </xdr:from>
    <xdr:to>
      <xdr:col>50</xdr:col>
      <xdr:colOff>165100</xdr:colOff>
      <xdr:row>58</xdr:row>
      <xdr:rowOff>87712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104239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0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23665</xdr:rowOff>
    </xdr:from>
    <xdr:to>
      <xdr:col>46</xdr:col>
      <xdr:colOff>38100</xdr:colOff>
      <xdr:row>58</xdr:row>
      <xdr:rowOff>125265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6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141792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4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134875</xdr:rowOff>
    </xdr:from>
    <xdr:to>
      <xdr:col>41</xdr:col>
      <xdr:colOff>101600</xdr:colOff>
      <xdr:row>57</xdr:row>
      <xdr:rowOff>65025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3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81552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51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31864</xdr:rowOff>
    </xdr:from>
    <xdr:to>
      <xdr:col>36</xdr:col>
      <xdr:colOff>165100</xdr:colOff>
      <xdr:row>55</xdr:row>
      <xdr:rowOff>133464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46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149991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23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47023</xdr:rowOff>
    </xdr:from>
    <xdr:to>
      <xdr:col>55</xdr:col>
      <xdr:colOff>0</xdr:colOff>
      <xdr:row>78</xdr:row>
      <xdr:rowOff>136587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48673"/>
          <a:ext cx="838200" cy="26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47023</xdr:rowOff>
    </xdr:from>
    <xdr:to>
      <xdr:col>50</xdr:col>
      <xdr:colOff>114300</xdr:colOff>
      <xdr:row>77</xdr:row>
      <xdr:rowOff>159258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48673"/>
          <a:ext cx="889000" cy="1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56992</xdr:rowOff>
    </xdr:from>
    <xdr:to>
      <xdr:col>45</xdr:col>
      <xdr:colOff>177800</xdr:colOff>
      <xdr:row>77</xdr:row>
      <xdr:rowOff>159258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087192"/>
          <a:ext cx="889000" cy="27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56992</xdr:rowOff>
    </xdr:from>
    <xdr:to>
      <xdr:col>41</xdr:col>
      <xdr:colOff>50800</xdr:colOff>
      <xdr:row>76</xdr:row>
      <xdr:rowOff>110984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087192"/>
          <a:ext cx="889000" cy="5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85787</xdr:rowOff>
    </xdr:from>
    <xdr:to>
      <xdr:col>55</xdr:col>
      <xdr:colOff>50800</xdr:colOff>
      <xdr:row>79</xdr:row>
      <xdr:rowOff>15937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714</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167673</xdr:rowOff>
    </xdr:from>
    <xdr:to>
      <xdr:col>50</xdr:col>
      <xdr:colOff>165100</xdr:colOff>
      <xdr:row>77</xdr:row>
      <xdr:rowOff>97823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114350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97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108458</xdr:rowOff>
    </xdr:from>
    <xdr:to>
      <xdr:col>46</xdr:col>
      <xdr:colOff>38100</xdr:colOff>
      <xdr:row>78</xdr:row>
      <xdr:rowOff>38608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1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55135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8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6192</xdr:rowOff>
    </xdr:from>
    <xdr:to>
      <xdr:col>41</xdr:col>
      <xdr:colOff>101600</xdr:colOff>
      <xdr:row>76</xdr:row>
      <xdr:rowOff>107792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124320</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81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60184</xdr:rowOff>
    </xdr:from>
    <xdr:to>
      <xdr:col>36</xdr:col>
      <xdr:colOff>165100</xdr:colOff>
      <xdr:row>76</xdr:row>
      <xdr:rowOff>161784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6860</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286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33158</xdr:rowOff>
    </xdr:from>
    <xdr:to>
      <xdr:col>55</xdr:col>
      <xdr:colOff>0</xdr:colOff>
      <xdr:row>98</xdr:row>
      <xdr:rowOff>71044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35258"/>
          <a:ext cx="838200" cy="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12812</xdr:rowOff>
    </xdr:from>
    <xdr:to>
      <xdr:col>50</xdr:col>
      <xdr:colOff>114300</xdr:colOff>
      <xdr:row>98</xdr:row>
      <xdr:rowOff>33158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14912"/>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5939</xdr:rowOff>
    </xdr:from>
    <xdr:to>
      <xdr:col>45</xdr:col>
      <xdr:colOff>177800</xdr:colOff>
      <xdr:row>98</xdr:row>
      <xdr:rowOff>12812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636589"/>
          <a:ext cx="889000" cy="17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8565</xdr:rowOff>
    </xdr:from>
    <xdr:to>
      <xdr:col>41</xdr:col>
      <xdr:colOff>50800</xdr:colOff>
      <xdr:row>97</xdr:row>
      <xdr:rowOff>5939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124865"/>
          <a:ext cx="889000" cy="5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20244</xdr:rowOff>
    </xdr:from>
    <xdr:to>
      <xdr:col>55</xdr:col>
      <xdr:colOff>50800</xdr:colOff>
      <xdr:row>98</xdr:row>
      <xdr:rowOff>121844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2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170121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0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153808</xdr:rowOff>
    </xdr:from>
    <xdr:to>
      <xdr:col>50</xdr:col>
      <xdr:colOff>165100</xdr:colOff>
      <xdr:row>98</xdr:row>
      <xdr:rowOff>83958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8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100485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5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133462</xdr:rowOff>
    </xdr:from>
    <xdr:to>
      <xdr:col>46</xdr:col>
      <xdr:colOff>38100</xdr:colOff>
      <xdr:row>98</xdr:row>
      <xdr:rowOff>63612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6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80139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53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126589</xdr:rowOff>
    </xdr:from>
    <xdr:to>
      <xdr:col>41</xdr:col>
      <xdr:colOff>101600</xdr:colOff>
      <xdr:row>97</xdr:row>
      <xdr:rowOff>56739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5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73266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36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129215</xdr:rowOff>
    </xdr:from>
    <xdr:to>
      <xdr:col>36</xdr:col>
      <xdr:colOff>165100</xdr:colOff>
      <xdr:row>94</xdr:row>
      <xdr:rowOff>59365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0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75892</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584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119666</xdr:rowOff>
    </xdr:from>
    <xdr:to>
      <xdr:col>85</xdr:col>
      <xdr:colOff>127000</xdr:colOff>
      <xdr:row>37</xdr:row>
      <xdr:rowOff>21934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777516"/>
          <a:ext cx="838200" cy="58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21934</xdr:rowOff>
    </xdr:from>
    <xdr:to>
      <xdr:col>81</xdr:col>
      <xdr:colOff>50800</xdr:colOff>
      <xdr:row>38</xdr:row>
      <xdr:rowOff>97025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365584"/>
          <a:ext cx="889000" cy="24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136884</xdr:rowOff>
    </xdr:from>
    <xdr:to>
      <xdr:col>76</xdr:col>
      <xdr:colOff>114300</xdr:colOff>
      <xdr:row>38</xdr:row>
      <xdr:rowOff>97025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80534"/>
          <a:ext cx="889000" cy="13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46166</xdr:rowOff>
    </xdr:from>
    <xdr:to>
      <xdr:col>71</xdr:col>
      <xdr:colOff>177800</xdr:colOff>
      <xdr:row>37</xdr:row>
      <xdr:rowOff>136884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89816"/>
          <a:ext cx="889000" cy="9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68866</xdr:rowOff>
    </xdr:from>
    <xdr:to>
      <xdr:col>85</xdr:col>
      <xdr:colOff>177800</xdr:colOff>
      <xdr:row>33</xdr:row>
      <xdr:rowOff>170466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72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91743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57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142584</xdr:rowOff>
    </xdr:from>
    <xdr:to>
      <xdr:col>81</xdr:col>
      <xdr:colOff>101600</xdr:colOff>
      <xdr:row>37</xdr:row>
      <xdr:rowOff>72734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1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89261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0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46225</xdr:rowOff>
    </xdr:from>
    <xdr:to>
      <xdr:col>76</xdr:col>
      <xdr:colOff>165100</xdr:colOff>
      <xdr:row>38</xdr:row>
      <xdr:rowOff>147825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6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138952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5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86084</xdr:rowOff>
    </xdr:from>
    <xdr:to>
      <xdr:col>72</xdr:col>
      <xdr:colOff>38100</xdr:colOff>
      <xdr:row>38</xdr:row>
      <xdr:rowOff>16233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297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32761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166816</xdr:rowOff>
    </xdr:from>
    <xdr:to>
      <xdr:col>67</xdr:col>
      <xdr:colOff>101600</xdr:colOff>
      <xdr:row>37</xdr:row>
      <xdr:rowOff>96966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3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113493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11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71731</xdr:rowOff>
    </xdr:from>
    <xdr:to>
      <xdr:col>85</xdr:col>
      <xdr:colOff>127000</xdr:colOff>
      <xdr:row>72</xdr:row>
      <xdr:rowOff>93791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416131"/>
          <a:ext cx="8382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93791</xdr:rowOff>
    </xdr:from>
    <xdr:to>
      <xdr:col>81</xdr:col>
      <xdr:colOff>50800</xdr:colOff>
      <xdr:row>72</xdr:row>
      <xdr:rowOff>104507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438191"/>
          <a:ext cx="8890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104507</xdr:rowOff>
    </xdr:from>
    <xdr:to>
      <xdr:col>76</xdr:col>
      <xdr:colOff>114300</xdr:colOff>
      <xdr:row>72</xdr:row>
      <xdr:rowOff>113514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448907"/>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113514</xdr:rowOff>
    </xdr:from>
    <xdr:to>
      <xdr:col>71</xdr:col>
      <xdr:colOff>177800</xdr:colOff>
      <xdr:row>73</xdr:row>
      <xdr:rowOff>76709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457914"/>
          <a:ext cx="889000" cy="1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20931</xdr:rowOff>
    </xdr:from>
    <xdr:to>
      <xdr:col>85</xdr:col>
      <xdr:colOff>177800</xdr:colOff>
      <xdr:row>72</xdr:row>
      <xdr:rowOff>122531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36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43808</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21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42991</xdr:rowOff>
    </xdr:from>
    <xdr:to>
      <xdr:col>81</xdr:col>
      <xdr:colOff>101600</xdr:colOff>
      <xdr:row>72</xdr:row>
      <xdr:rowOff>144591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38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161118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16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53707</xdr:rowOff>
    </xdr:from>
    <xdr:to>
      <xdr:col>76</xdr:col>
      <xdr:colOff>165100</xdr:colOff>
      <xdr:row>72</xdr:row>
      <xdr:rowOff>155307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39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384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17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62714</xdr:rowOff>
    </xdr:from>
    <xdr:to>
      <xdr:col>72</xdr:col>
      <xdr:colOff>38100</xdr:colOff>
      <xdr:row>72</xdr:row>
      <xdr:rowOff>164314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40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9391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18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25909</xdr:rowOff>
    </xdr:from>
    <xdr:to>
      <xdr:col>67</xdr:col>
      <xdr:colOff>101600</xdr:colOff>
      <xdr:row>73</xdr:row>
      <xdr:rowOff>127509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54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144036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31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3501</xdr:rowOff>
    </xdr:from>
    <xdr:to>
      <xdr:col>85</xdr:col>
      <xdr:colOff>127000</xdr:colOff>
      <xdr:row>99</xdr:row>
      <xdr:rowOff>66056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77051"/>
          <a:ext cx="838200" cy="6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3501</xdr:rowOff>
    </xdr:from>
    <xdr:to>
      <xdr:col>81</xdr:col>
      <xdr:colOff>50800</xdr:colOff>
      <xdr:row>99</xdr:row>
      <xdr:rowOff>13091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77051"/>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13091</xdr:rowOff>
    </xdr:from>
    <xdr:to>
      <xdr:col>76</xdr:col>
      <xdr:colOff>114300</xdr:colOff>
      <xdr:row>99</xdr:row>
      <xdr:rowOff>51264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86641"/>
          <a:ext cx="889000" cy="3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155198</xdr:rowOff>
    </xdr:from>
    <xdr:to>
      <xdr:col>71</xdr:col>
      <xdr:colOff>177800</xdr:colOff>
      <xdr:row>99</xdr:row>
      <xdr:rowOff>51264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57298"/>
          <a:ext cx="889000" cy="6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15256</xdr:rowOff>
    </xdr:from>
    <xdr:to>
      <xdr:col>85</xdr:col>
      <xdr:colOff>177800</xdr:colOff>
      <xdr:row>99</xdr:row>
      <xdr:rowOff>116856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124151</xdr:rowOff>
    </xdr:from>
    <xdr:to>
      <xdr:col>81</xdr:col>
      <xdr:colOff>101600</xdr:colOff>
      <xdr:row>99</xdr:row>
      <xdr:rowOff>54301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70828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0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133741</xdr:rowOff>
    </xdr:from>
    <xdr:to>
      <xdr:col>76</xdr:col>
      <xdr:colOff>165100</xdr:colOff>
      <xdr:row>99</xdr:row>
      <xdr:rowOff>63891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80418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1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464</xdr:rowOff>
    </xdr:from>
    <xdr:to>
      <xdr:col>72</xdr:col>
      <xdr:colOff>38100</xdr:colOff>
      <xdr:row>99</xdr:row>
      <xdr:rowOff>102064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93191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104398</xdr:rowOff>
    </xdr:from>
    <xdr:to>
      <xdr:col>67</xdr:col>
      <xdr:colOff>101600</xdr:colOff>
      <xdr:row>99</xdr:row>
      <xdr:rowOff>34548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51075</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68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69373</xdr:rowOff>
    </xdr:from>
    <xdr:to>
      <xdr:col>116</xdr:col>
      <xdr:colOff>63500</xdr:colOff>
      <xdr:row>74</xdr:row>
      <xdr:rowOff>29939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585223"/>
          <a:ext cx="838200" cy="1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90404</xdr:rowOff>
    </xdr:from>
    <xdr:to>
      <xdr:col>111</xdr:col>
      <xdr:colOff>177800</xdr:colOff>
      <xdr:row>74</xdr:row>
      <xdr:rowOff>29939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434804"/>
          <a:ext cx="889000" cy="28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90404</xdr:rowOff>
    </xdr:from>
    <xdr:to>
      <xdr:col>107</xdr:col>
      <xdr:colOff>50800</xdr:colOff>
      <xdr:row>76</xdr:row>
      <xdr:rowOff>147603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434804"/>
          <a:ext cx="889000" cy="7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115452</xdr:rowOff>
    </xdr:from>
    <xdr:to>
      <xdr:col>102</xdr:col>
      <xdr:colOff>114300</xdr:colOff>
      <xdr:row>76</xdr:row>
      <xdr:rowOff>147603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45652"/>
          <a:ext cx="889000" cy="3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18573</xdr:rowOff>
    </xdr:from>
    <xdr:to>
      <xdr:col>116</xdr:col>
      <xdr:colOff>114300</xdr:colOff>
      <xdr:row>73</xdr:row>
      <xdr:rowOff>120173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41450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38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150589</xdr:rowOff>
    </xdr:from>
    <xdr:to>
      <xdr:col>112</xdr:col>
      <xdr:colOff>38100</xdr:colOff>
      <xdr:row>74</xdr:row>
      <xdr:rowOff>80739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6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97266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39604</xdr:rowOff>
    </xdr:from>
    <xdr:to>
      <xdr:col>107</xdr:col>
      <xdr:colOff>101600</xdr:colOff>
      <xdr:row>72</xdr:row>
      <xdr:rowOff>141204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3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157731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15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96803</xdr:rowOff>
    </xdr:from>
    <xdr:to>
      <xdr:col>102</xdr:col>
      <xdr:colOff>165100</xdr:colOff>
      <xdr:row>77</xdr:row>
      <xdr:rowOff>26953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2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18080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1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64652</xdr:rowOff>
    </xdr:from>
    <xdr:to>
      <xdr:col>98</xdr:col>
      <xdr:colOff>38100</xdr:colOff>
      <xdr:row>76</xdr:row>
      <xdr:rowOff>166252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157379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8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歳出決算総額は、住民一人当たり</a:t>
          </a:r>
          <a:r>
            <a:rPr lang="en-US" altLang="ja-JP" sz="1100" b="0" i="0" baseline="0">
              <a:solidFill>
                <a:schemeClr val="dk1"/>
              </a:solidFill>
              <a:effectLst/>
              <a:latin typeface="+mn-lt"/>
              <a:ea typeface="+mn-ea"/>
              <a:cs typeface="+mn-cs"/>
            </a:rPr>
            <a:t>943,301</a:t>
          </a:r>
          <a:r>
            <a:rPr lang="ja-JP" altLang="en-US" sz="1100" b="0" i="0" baseline="0">
              <a:solidFill>
                <a:schemeClr val="dk1"/>
              </a:solidFill>
              <a:effectLst/>
              <a:latin typeface="+mn-lt"/>
              <a:ea typeface="+mn-ea"/>
              <a:cs typeface="+mn-cs"/>
            </a:rPr>
            <a:t>円となり、前年度と比較して</a:t>
          </a:r>
          <a:r>
            <a:rPr lang="en-US" altLang="ja-JP" sz="1100" b="0" i="0" baseline="0">
              <a:solidFill>
                <a:schemeClr val="dk1"/>
              </a:solidFill>
              <a:effectLst/>
              <a:latin typeface="+mn-lt"/>
              <a:ea typeface="+mn-ea"/>
              <a:cs typeface="+mn-cs"/>
            </a:rPr>
            <a:t>80,709</a:t>
          </a:r>
          <a:r>
            <a:rPr lang="ja-JP" altLang="en-US" sz="1100" b="0" i="0" baseline="0">
              <a:solidFill>
                <a:schemeClr val="dk1"/>
              </a:solidFill>
              <a:effectLst/>
              <a:latin typeface="+mn-lt"/>
              <a:ea typeface="+mn-ea"/>
              <a:cs typeface="+mn-cs"/>
            </a:rPr>
            <a:t>円減少している。</a:t>
          </a:r>
        </a:p>
        <a:p>
          <a:r>
            <a:rPr lang="ja-JP" altLang="en-US"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年熊本地震に伴う復旧・復興事業により高水準で推移していた普通建設事業費は、令和</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年度以降、類似団体平均に近い水準まで落ち着いてきている。一方、公債費については震災関連事業に係る地方債の償還により、今後もしばらく高い水準で推移する見込みである。</a:t>
          </a:r>
        </a:p>
        <a:p>
          <a:r>
            <a:rPr lang="ja-JP" altLang="en-US" sz="1100" b="0" i="0" baseline="0">
              <a:solidFill>
                <a:schemeClr val="dk1"/>
              </a:solidFill>
              <a:effectLst/>
              <a:latin typeface="+mn-lt"/>
              <a:ea typeface="+mn-ea"/>
              <a:cs typeface="+mn-cs"/>
            </a:rPr>
            <a:t>　繰出金については、工業団地造成事業の整備に伴う特別会計への繰出しにより、令和</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年度以降は類似団体平均を上回っている。また、災害復旧事業費は令和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年梅雨前線豪雨による被害の影響により増加している。</a:t>
          </a:r>
        </a:p>
        <a:p>
          <a:r>
            <a:rPr lang="ja-JP" altLang="en-US" sz="1100" b="0" i="0" baseline="0">
              <a:solidFill>
                <a:schemeClr val="dk1"/>
              </a:solidFill>
              <a:effectLst/>
              <a:latin typeface="+mn-lt"/>
              <a:ea typeface="+mn-ea"/>
              <a:cs typeface="+mn-cs"/>
            </a:rPr>
            <a:t>　人件費については、全国平均及び県平均を上回るものの類似団体平均を下回る状況であり、今後も適正な定員管理等により人件費の適正化を図る。</a:t>
          </a:r>
        </a:p>
        <a:p>
          <a:r>
            <a:rPr lang="ja-JP" altLang="en-US" sz="1100" b="0" i="0" baseline="0">
              <a:solidFill>
                <a:schemeClr val="dk1"/>
              </a:solidFill>
              <a:effectLst/>
              <a:latin typeface="+mn-lt"/>
              <a:ea typeface="+mn-ea"/>
              <a:cs typeface="+mn-cs"/>
            </a:rPr>
            <a:t>　今後も各経費の状況を注視しながら、適正な予算執行と歳出の見直しにより財政運営の健全化に努める。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6,879
77.22
7,056,643
6,672,915
285,770
3,651,880
8,753,330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124206</xdr:rowOff>
    </xdr:from>
    <xdr:to>
      <xdr:col>24</xdr:col>
      <xdr:colOff>63500</xdr:colOff>
      <xdr:row>36</xdr:row>
      <xdr:rowOff>130048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6406"/>
          <a:ext cx="8382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99822</xdr:rowOff>
    </xdr:from>
    <xdr:to>
      <xdr:col>19</xdr:col>
      <xdr:colOff>177800</xdr:colOff>
      <xdr:row>36</xdr:row>
      <xdr:rowOff>130048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29122"/>
          <a:ext cx="889000" cy="3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99822</xdr:rowOff>
    </xdr:from>
    <xdr:to>
      <xdr:col>15</xdr:col>
      <xdr:colOff>50800</xdr:colOff>
      <xdr:row>36</xdr:row>
      <xdr:rowOff>130683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29122"/>
          <a:ext cx="889000" cy="37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41021</xdr:rowOff>
    </xdr:from>
    <xdr:to>
      <xdr:col>10</xdr:col>
      <xdr:colOff>114300</xdr:colOff>
      <xdr:row>36</xdr:row>
      <xdr:rowOff>130683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3221"/>
          <a:ext cx="88900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73406</xdr:rowOff>
    </xdr:from>
    <xdr:to>
      <xdr:col>24</xdr:col>
      <xdr:colOff>114300</xdr:colOff>
      <xdr:row>37</xdr:row>
      <xdr:rowOff>3556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51833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79248</xdr:rowOff>
    </xdr:from>
    <xdr:to>
      <xdr:col>20</xdr:col>
      <xdr:colOff>38100</xdr:colOff>
      <xdr:row>37</xdr:row>
      <xdr:rowOff>9398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49022</xdr:rowOff>
    </xdr:from>
    <xdr:to>
      <xdr:col>15</xdr:col>
      <xdr:colOff>101600</xdr:colOff>
      <xdr:row>34</xdr:row>
      <xdr:rowOff>150622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167149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79883</xdr:rowOff>
    </xdr:from>
    <xdr:to>
      <xdr:col>10</xdr:col>
      <xdr:colOff>165100</xdr:colOff>
      <xdr:row>37</xdr:row>
      <xdr:rowOff>10033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161671</xdr:rowOff>
    </xdr:from>
    <xdr:to>
      <xdr:col>6</xdr:col>
      <xdr:colOff>38100</xdr:colOff>
      <xdr:row>36</xdr:row>
      <xdr:rowOff>91821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108348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3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45234</xdr:rowOff>
    </xdr:from>
    <xdr:to>
      <xdr:col>24</xdr:col>
      <xdr:colOff>63500</xdr:colOff>
      <xdr:row>58</xdr:row>
      <xdr:rowOff>63368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89334"/>
          <a:ext cx="838200"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45234</xdr:rowOff>
    </xdr:from>
    <xdr:to>
      <xdr:col>19</xdr:col>
      <xdr:colOff>177800</xdr:colOff>
      <xdr:row>58</xdr:row>
      <xdr:rowOff>46982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89334"/>
          <a:ext cx="8890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46982</xdr:rowOff>
    </xdr:from>
    <xdr:to>
      <xdr:col>15</xdr:col>
      <xdr:colOff>50800</xdr:colOff>
      <xdr:row>58</xdr:row>
      <xdr:rowOff>71475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9108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155330</xdr:rowOff>
    </xdr:from>
    <xdr:to>
      <xdr:col>10</xdr:col>
      <xdr:colOff>114300</xdr:colOff>
      <xdr:row>58</xdr:row>
      <xdr:rowOff>71475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27980"/>
          <a:ext cx="889000" cy="8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12568</xdr:rowOff>
    </xdr:from>
    <xdr:to>
      <xdr:col>24</xdr:col>
      <xdr:colOff>114300</xdr:colOff>
      <xdr:row>58</xdr:row>
      <xdr:rowOff>114168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165884</xdr:rowOff>
    </xdr:from>
    <xdr:to>
      <xdr:col>20</xdr:col>
      <xdr:colOff>38100</xdr:colOff>
      <xdr:row>58</xdr:row>
      <xdr:rowOff>96034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112561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1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167632</xdr:rowOff>
    </xdr:from>
    <xdr:to>
      <xdr:col>15</xdr:col>
      <xdr:colOff>101600</xdr:colOff>
      <xdr:row>58</xdr:row>
      <xdr:rowOff>97782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114309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20675</xdr:rowOff>
    </xdr:from>
    <xdr:to>
      <xdr:col>10</xdr:col>
      <xdr:colOff>165100</xdr:colOff>
      <xdr:row>58</xdr:row>
      <xdr:rowOff>122275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113402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104530</xdr:rowOff>
    </xdr:from>
    <xdr:to>
      <xdr:col>6</xdr:col>
      <xdr:colOff>38100</xdr:colOff>
      <xdr:row>58</xdr:row>
      <xdr:rowOff>34680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51207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5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62350</xdr:rowOff>
    </xdr:from>
    <xdr:to>
      <xdr:col>24</xdr:col>
      <xdr:colOff>63500</xdr:colOff>
      <xdr:row>77</xdr:row>
      <xdr:rowOff>109959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4000"/>
          <a:ext cx="838200" cy="4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109959</xdr:rowOff>
    </xdr:from>
    <xdr:to>
      <xdr:col>19</xdr:col>
      <xdr:colOff>177800</xdr:colOff>
      <xdr:row>78</xdr:row>
      <xdr:rowOff>30194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1609"/>
          <a:ext cx="889000" cy="9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3508</xdr:rowOff>
    </xdr:from>
    <xdr:to>
      <xdr:col>15</xdr:col>
      <xdr:colOff>50800</xdr:colOff>
      <xdr:row>78</xdr:row>
      <xdr:rowOff>30194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05158"/>
          <a:ext cx="889000" cy="19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3508</xdr:rowOff>
    </xdr:from>
    <xdr:to>
      <xdr:col>10</xdr:col>
      <xdr:colOff>114300</xdr:colOff>
      <xdr:row>78</xdr:row>
      <xdr:rowOff>64323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5158"/>
          <a:ext cx="889000" cy="2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11550</xdr:rowOff>
    </xdr:from>
    <xdr:to>
      <xdr:col>24</xdr:col>
      <xdr:colOff>114300</xdr:colOff>
      <xdr:row>77</xdr:row>
      <xdr:rowOff>113150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161427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9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59159</xdr:rowOff>
    </xdr:from>
    <xdr:to>
      <xdr:col>20</xdr:col>
      <xdr:colOff>38100</xdr:colOff>
      <xdr:row>77</xdr:row>
      <xdr:rowOff>160759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151886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150844</xdr:rowOff>
    </xdr:from>
    <xdr:to>
      <xdr:col>15</xdr:col>
      <xdr:colOff>101600</xdr:colOff>
      <xdr:row>78</xdr:row>
      <xdr:rowOff>80994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72121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4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124158</xdr:rowOff>
    </xdr:from>
    <xdr:to>
      <xdr:col>10</xdr:col>
      <xdr:colOff>165100</xdr:colOff>
      <xdr:row>77</xdr:row>
      <xdr:rowOff>54308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70835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2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13523</xdr:rowOff>
    </xdr:from>
    <xdr:to>
      <xdr:col>6</xdr:col>
      <xdr:colOff>38100</xdr:colOff>
      <xdr:row>78</xdr:row>
      <xdr:rowOff>115123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131650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6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98991</xdr:rowOff>
    </xdr:from>
    <xdr:to>
      <xdr:col>24</xdr:col>
      <xdr:colOff>63500</xdr:colOff>
      <xdr:row>97</xdr:row>
      <xdr:rowOff>103760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29641"/>
          <a:ext cx="8382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75966</xdr:rowOff>
    </xdr:from>
    <xdr:to>
      <xdr:col>19</xdr:col>
      <xdr:colOff>177800</xdr:colOff>
      <xdr:row>97</xdr:row>
      <xdr:rowOff>98991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06616"/>
          <a:ext cx="889000" cy="2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48233</xdr:rowOff>
    </xdr:from>
    <xdr:to>
      <xdr:col>15</xdr:col>
      <xdr:colOff>50800</xdr:colOff>
      <xdr:row>97</xdr:row>
      <xdr:rowOff>75966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78883"/>
          <a:ext cx="889000" cy="2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48233</xdr:rowOff>
    </xdr:from>
    <xdr:to>
      <xdr:col>10</xdr:col>
      <xdr:colOff>114300</xdr:colOff>
      <xdr:row>97</xdr:row>
      <xdr:rowOff>113790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78883"/>
          <a:ext cx="889000" cy="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52960</xdr:rowOff>
    </xdr:from>
    <xdr:to>
      <xdr:col>24</xdr:col>
      <xdr:colOff>114300</xdr:colOff>
      <xdr:row>97</xdr:row>
      <xdr:rowOff>154560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139337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48191</xdr:rowOff>
    </xdr:from>
    <xdr:to>
      <xdr:col>20</xdr:col>
      <xdr:colOff>38100</xdr:colOff>
      <xdr:row>97</xdr:row>
      <xdr:rowOff>149791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140918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7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25166</xdr:rowOff>
    </xdr:from>
    <xdr:to>
      <xdr:col>15</xdr:col>
      <xdr:colOff>101600</xdr:colOff>
      <xdr:row>97</xdr:row>
      <xdr:rowOff>126766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117893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4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168883</xdr:rowOff>
    </xdr:from>
    <xdr:to>
      <xdr:col>10</xdr:col>
      <xdr:colOff>165100</xdr:colOff>
      <xdr:row>97</xdr:row>
      <xdr:rowOff>99033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2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90160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2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62990</xdr:rowOff>
    </xdr:from>
    <xdr:to>
      <xdr:col>6</xdr:col>
      <xdr:colOff>38100</xdr:colOff>
      <xdr:row>97</xdr:row>
      <xdr:rowOff>164590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9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155717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46660</xdr:rowOff>
    </xdr:from>
    <xdr:to>
      <xdr:col>55</xdr:col>
      <xdr:colOff>0</xdr:colOff>
      <xdr:row>57</xdr:row>
      <xdr:rowOff>112116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47860"/>
          <a:ext cx="838200" cy="2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112116</xdr:rowOff>
    </xdr:from>
    <xdr:to>
      <xdr:col>50</xdr:col>
      <xdr:colOff>114300</xdr:colOff>
      <xdr:row>57</xdr:row>
      <xdr:rowOff>139273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84766"/>
          <a:ext cx="889000" cy="2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92608</xdr:rowOff>
    </xdr:from>
    <xdr:to>
      <xdr:col>45</xdr:col>
      <xdr:colOff>177800</xdr:colOff>
      <xdr:row>57</xdr:row>
      <xdr:rowOff>139273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65258"/>
          <a:ext cx="889000" cy="4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92608</xdr:rowOff>
    </xdr:from>
    <xdr:to>
      <xdr:col>41</xdr:col>
      <xdr:colOff>50800</xdr:colOff>
      <xdr:row>57</xdr:row>
      <xdr:rowOff>94574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65258"/>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167310</xdr:rowOff>
    </xdr:from>
    <xdr:to>
      <xdr:col>55</xdr:col>
      <xdr:colOff>50800</xdr:colOff>
      <xdr:row>56</xdr:row>
      <xdr:rowOff>97460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18737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61316</xdr:rowOff>
    </xdr:from>
    <xdr:to>
      <xdr:col>50</xdr:col>
      <xdr:colOff>165100</xdr:colOff>
      <xdr:row>57</xdr:row>
      <xdr:rowOff>162916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154043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88473</xdr:rowOff>
    </xdr:from>
    <xdr:to>
      <xdr:col>46</xdr:col>
      <xdr:colOff>38100</xdr:colOff>
      <xdr:row>58</xdr:row>
      <xdr:rowOff>18623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6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9750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41808</xdr:rowOff>
    </xdr:from>
    <xdr:to>
      <xdr:col>41</xdr:col>
      <xdr:colOff>101600</xdr:colOff>
      <xdr:row>57</xdr:row>
      <xdr:rowOff>143408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134535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43774</xdr:rowOff>
    </xdr:from>
    <xdr:to>
      <xdr:col>36</xdr:col>
      <xdr:colOff>165100</xdr:colOff>
      <xdr:row>57</xdr:row>
      <xdr:rowOff>145374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1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136501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0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66509</xdr:rowOff>
    </xdr:from>
    <xdr:to>
      <xdr:col>55</xdr:col>
      <xdr:colOff>0</xdr:colOff>
      <xdr:row>78</xdr:row>
      <xdr:rowOff>94565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39609"/>
          <a:ext cx="838200" cy="2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29753</xdr:rowOff>
    </xdr:from>
    <xdr:to>
      <xdr:col>50</xdr:col>
      <xdr:colOff>114300</xdr:colOff>
      <xdr:row>78</xdr:row>
      <xdr:rowOff>66509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02853"/>
          <a:ext cx="889000" cy="3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29753</xdr:rowOff>
    </xdr:from>
    <xdr:to>
      <xdr:col>45</xdr:col>
      <xdr:colOff>177800</xdr:colOff>
      <xdr:row>79</xdr:row>
      <xdr:rowOff>44374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02853"/>
          <a:ext cx="889000" cy="18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44374</xdr:rowOff>
    </xdr:from>
    <xdr:to>
      <xdr:col>41</xdr:col>
      <xdr:colOff>50800</xdr:colOff>
      <xdr:row>79</xdr:row>
      <xdr:rowOff>54792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88924"/>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43765</xdr:rowOff>
    </xdr:from>
    <xdr:to>
      <xdr:col>55</xdr:col>
      <xdr:colOff>50800</xdr:colOff>
      <xdr:row>78</xdr:row>
      <xdr:rowOff>145365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66642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15709</xdr:rowOff>
    </xdr:from>
    <xdr:to>
      <xdr:col>50</xdr:col>
      <xdr:colOff>165100</xdr:colOff>
      <xdr:row>78</xdr:row>
      <xdr:rowOff>117309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133836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6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150403</xdr:rowOff>
    </xdr:from>
    <xdr:to>
      <xdr:col>46</xdr:col>
      <xdr:colOff>38100</xdr:colOff>
      <xdr:row>78</xdr:row>
      <xdr:rowOff>80553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5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97080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2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165024</xdr:rowOff>
    </xdr:from>
    <xdr:to>
      <xdr:col>41</xdr:col>
      <xdr:colOff>101600</xdr:colOff>
      <xdr:row>79</xdr:row>
      <xdr:rowOff>95174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86301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3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3992</xdr:rowOff>
    </xdr:from>
    <xdr:to>
      <xdr:col>36</xdr:col>
      <xdr:colOff>165100</xdr:colOff>
      <xdr:row>79</xdr:row>
      <xdr:rowOff>105592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4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96719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4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30882</xdr:rowOff>
    </xdr:from>
    <xdr:to>
      <xdr:col>55</xdr:col>
      <xdr:colOff>0</xdr:colOff>
      <xdr:row>98</xdr:row>
      <xdr:rowOff>34069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90082"/>
          <a:ext cx="838200" cy="34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30882</xdr:rowOff>
    </xdr:from>
    <xdr:to>
      <xdr:col>50</xdr:col>
      <xdr:colOff>114300</xdr:colOff>
      <xdr:row>97</xdr:row>
      <xdr:rowOff>42543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90082"/>
          <a:ext cx="889000" cy="18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80604</xdr:rowOff>
    </xdr:from>
    <xdr:to>
      <xdr:col>45</xdr:col>
      <xdr:colOff>177800</xdr:colOff>
      <xdr:row>97</xdr:row>
      <xdr:rowOff>42543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196904"/>
          <a:ext cx="889000" cy="47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99803</xdr:rowOff>
    </xdr:from>
    <xdr:to>
      <xdr:col>41</xdr:col>
      <xdr:colOff>50800</xdr:colOff>
      <xdr:row>94</xdr:row>
      <xdr:rowOff>80604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5530303"/>
          <a:ext cx="889000" cy="66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154719</xdr:rowOff>
    </xdr:from>
    <xdr:to>
      <xdr:col>55</xdr:col>
      <xdr:colOff>50800</xdr:colOff>
      <xdr:row>98</xdr:row>
      <xdr:rowOff>84869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69646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0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151532</xdr:rowOff>
    </xdr:from>
    <xdr:to>
      <xdr:col>50</xdr:col>
      <xdr:colOff>165100</xdr:colOff>
      <xdr:row>96</xdr:row>
      <xdr:rowOff>81682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98209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21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163193</xdr:rowOff>
    </xdr:from>
    <xdr:to>
      <xdr:col>46</xdr:col>
      <xdr:colOff>38100</xdr:colOff>
      <xdr:row>97</xdr:row>
      <xdr:rowOff>93343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2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109870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9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29804</xdr:rowOff>
    </xdr:from>
    <xdr:to>
      <xdr:col>41</xdr:col>
      <xdr:colOff>101600</xdr:colOff>
      <xdr:row>94</xdr:row>
      <xdr:rowOff>131404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1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147931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92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49003</xdr:rowOff>
    </xdr:from>
    <xdr:to>
      <xdr:col>36</xdr:col>
      <xdr:colOff>165100</xdr:colOff>
      <xdr:row>90</xdr:row>
      <xdr:rowOff>150603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54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167130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25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130012</xdr:rowOff>
    </xdr:from>
    <xdr:to>
      <xdr:col>85</xdr:col>
      <xdr:colOff>127000</xdr:colOff>
      <xdr:row>38</xdr:row>
      <xdr:rowOff>19278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73662"/>
          <a:ext cx="8382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150618</xdr:rowOff>
    </xdr:from>
    <xdr:to>
      <xdr:col>81</xdr:col>
      <xdr:colOff>50800</xdr:colOff>
      <xdr:row>38</xdr:row>
      <xdr:rowOff>19278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94268"/>
          <a:ext cx="889000" cy="4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150618</xdr:rowOff>
    </xdr:from>
    <xdr:to>
      <xdr:col>76</xdr:col>
      <xdr:colOff>114300</xdr:colOff>
      <xdr:row>37</xdr:row>
      <xdr:rowOff>154888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94268"/>
          <a:ext cx="889000" cy="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153567</xdr:rowOff>
    </xdr:from>
    <xdr:to>
      <xdr:col>71</xdr:col>
      <xdr:colOff>177800</xdr:colOff>
      <xdr:row>37</xdr:row>
      <xdr:rowOff>154888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97217"/>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79212</xdr:rowOff>
    </xdr:from>
    <xdr:to>
      <xdr:col>85</xdr:col>
      <xdr:colOff>177800</xdr:colOff>
      <xdr:row>38</xdr:row>
      <xdr:rowOff>9362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2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139928</xdr:rowOff>
    </xdr:from>
    <xdr:to>
      <xdr:col>81</xdr:col>
      <xdr:colOff>101600</xdr:colOff>
      <xdr:row>38</xdr:row>
      <xdr:rowOff>70078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61205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7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99818</xdr:rowOff>
    </xdr:from>
    <xdr:to>
      <xdr:col>76</xdr:col>
      <xdr:colOff>165100</xdr:colOff>
      <xdr:row>38</xdr:row>
      <xdr:rowOff>29968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4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46495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1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104088</xdr:rowOff>
    </xdr:from>
    <xdr:to>
      <xdr:col>72</xdr:col>
      <xdr:colOff>38100</xdr:colOff>
      <xdr:row>38</xdr:row>
      <xdr:rowOff>34238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50765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2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102767</xdr:rowOff>
    </xdr:from>
    <xdr:to>
      <xdr:col>67</xdr:col>
      <xdr:colOff>101600</xdr:colOff>
      <xdr:row>38</xdr:row>
      <xdr:rowOff>32917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4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24044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3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82873</xdr:rowOff>
    </xdr:from>
    <xdr:to>
      <xdr:col>85</xdr:col>
      <xdr:colOff>127000</xdr:colOff>
      <xdr:row>58</xdr:row>
      <xdr:rowOff>93262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10026973"/>
          <a:ext cx="838200" cy="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18705</xdr:rowOff>
    </xdr:from>
    <xdr:to>
      <xdr:col>81</xdr:col>
      <xdr:colOff>50800</xdr:colOff>
      <xdr:row>58</xdr:row>
      <xdr:rowOff>82873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62805"/>
          <a:ext cx="889000" cy="6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3918</xdr:rowOff>
    </xdr:from>
    <xdr:to>
      <xdr:col>76</xdr:col>
      <xdr:colOff>114300</xdr:colOff>
      <xdr:row>58</xdr:row>
      <xdr:rowOff>18705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48018"/>
          <a:ext cx="889000" cy="1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3918</xdr:rowOff>
    </xdr:from>
    <xdr:to>
      <xdr:col>71</xdr:col>
      <xdr:colOff>177800</xdr:colOff>
      <xdr:row>58</xdr:row>
      <xdr:rowOff>56493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48018"/>
          <a:ext cx="889000" cy="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42462</xdr:rowOff>
    </xdr:from>
    <xdr:to>
      <xdr:col>85</xdr:col>
      <xdr:colOff>177800</xdr:colOff>
      <xdr:row>58</xdr:row>
      <xdr:rowOff>144062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8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128839</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90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32073</xdr:rowOff>
    </xdr:from>
    <xdr:to>
      <xdr:col>81</xdr:col>
      <xdr:colOff>101600</xdr:colOff>
      <xdr:row>58</xdr:row>
      <xdr:rowOff>133673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124800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6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139355</xdr:rowOff>
    </xdr:from>
    <xdr:to>
      <xdr:col>76</xdr:col>
      <xdr:colOff>165100</xdr:colOff>
      <xdr:row>58</xdr:row>
      <xdr:rowOff>69505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1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60632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0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124568</xdr:rowOff>
    </xdr:from>
    <xdr:to>
      <xdr:col>72</xdr:col>
      <xdr:colOff>38100</xdr:colOff>
      <xdr:row>58</xdr:row>
      <xdr:rowOff>54718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45845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5693</xdr:rowOff>
    </xdr:from>
    <xdr:to>
      <xdr:col>67</xdr:col>
      <xdr:colOff>101600</xdr:colOff>
      <xdr:row>58</xdr:row>
      <xdr:rowOff>107293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98420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4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119666</xdr:rowOff>
    </xdr:from>
    <xdr:to>
      <xdr:col>85</xdr:col>
      <xdr:colOff>127000</xdr:colOff>
      <xdr:row>77</xdr:row>
      <xdr:rowOff>21935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2635516"/>
          <a:ext cx="838200" cy="58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21935</xdr:rowOff>
    </xdr:from>
    <xdr:to>
      <xdr:col>81</xdr:col>
      <xdr:colOff>50800</xdr:colOff>
      <xdr:row>78</xdr:row>
      <xdr:rowOff>97025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223585"/>
          <a:ext cx="889000" cy="24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136883</xdr:rowOff>
    </xdr:from>
    <xdr:to>
      <xdr:col>76</xdr:col>
      <xdr:colOff>114300</xdr:colOff>
      <xdr:row>78</xdr:row>
      <xdr:rowOff>97025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338533"/>
          <a:ext cx="889000" cy="1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46166</xdr:rowOff>
    </xdr:from>
    <xdr:to>
      <xdr:col>71</xdr:col>
      <xdr:colOff>177800</xdr:colOff>
      <xdr:row>77</xdr:row>
      <xdr:rowOff>136883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247816"/>
          <a:ext cx="889000" cy="9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68866</xdr:rowOff>
    </xdr:from>
    <xdr:to>
      <xdr:col>85</xdr:col>
      <xdr:colOff>177800</xdr:colOff>
      <xdr:row>73</xdr:row>
      <xdr:rowOff>170466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5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91743</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4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142585</xdr:rowOff>
    </xdr:from>
    <xdr:to>
      <xdr:col>81</xdr:col>
      <xdr:colOff>101600</xdr:colOff>
      <xdr:row>77</xdr:row>
      <xdr:rowOff>72735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1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89261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94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46225</xdr:rowOff>
    </xdr:from>
    <xdr:to>
      <xdr:col>76</xdr:col>
      <xdr:colOff>165100</xdr:colOff>
      <xdr:row>78</xdr:row>
      <xdr:rowOff>147825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138952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1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86083</xdr:rowOff>
    </xdr:from>
    <xdr:to>
      <xdr:col>72</xdr:col>
      <xdr:colOff>38100</xdr:colOff>
      <xdr:row>78</xdr:row>
      <xdr:rowOff>16233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2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32760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6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166816</xdr:rowOff>
    </xdr:from>
    <xdr:to>
      <xdr:col>67</xdr:col>
      <xdr:colOff>101600</xdr:colOff>
      <xdr:row>77</xdr:row>
      <xdr:rowOff>96966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1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113493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71732</xdr:rowOff>
    </xdr:from>
    <xdr:to>
      <xdr:col>85</xdr:col>
      <xdr:colOff>127000</xdr:colOff>
      <xdr:row>92</xdr:row>
      <xdr:rowOff>93791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845132"/>
          <a:ext cx="8382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93791</xdr:rowOff>
    </xdr:from>
    <xdr:to>
      <xdr:col>81</xdr:col>
      <xdr:colOff>50800</xdr:colOff>
      <xdr:row>92</xdr:row>
      <xdr:rowOff>104507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5867191"/>
          <a:ext cx="8890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104507</xdr:rowOff>
    </xdr:from>
    <xdr:to>
      <xdr:col>76</xdr:col>
      <xdr:colOff>114300</xdr:colOff>
      <xdr:row>92</xdr:row>
      <xdr:rowOff>113514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877907"/>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113514</xdr:rowOff>
    </xdr:from>
    <xdr:to>
      <xdr:col>71</xdr:col>
      <xdr:colOff>177800</xdr:colOff>
      <xdr:row>93</xdr:row>
      <xdr:rowOff>76708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886914"/>
          <a:ext cx="889000" cy="13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20932</xdr:rowOff>
    </xdr:from>
    <xdr:to>
      <xdr:col>85</xdr:col>
      <xdr:colOff>177800</xdr:colOff>
      <xdr:row>92</xdr:row>
      <xdr:rowOff>122532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79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43809</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64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42991</xdr:rowOff>
    </xdr:from>
    <xdr:to>
      <xdr:col>81</xdr:col>
      <xdr:colOff>101600</xdr:colOff>
      <xdr:row>92</xdr:row>
      <xdr:rowOff>144591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81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161118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59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53707</xdr:rowOff>
    </xdr:from>
    <xdr:to>
      <xdr:col>76</xdr:col>
      <xdr:colOff>165100</xdr:colOff>
      <xdr:row>92</xdr:row>
      <xdr:rowOff>155307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8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384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60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62714</xdr:rowOff>
    </xdr:from>
    <xdr:to>
      <xdr:col>72</xdr:col>
      <xdr:colOff>38100</xdr:colOff>
      <xdr:row>92</xdr:row>
      <xdr:rowOff>164314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83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9391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61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25908</xdr:rowOff>
    </xdr:from>
    <xdr:to>
      <xdr:col>67</xdr:col>
      <xdr:colOff>101600</xdr:colOff>
      <xdr:row>93</xdr:row>
      <xdr:rowOff>127508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97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144035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574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歳出決算総額は、住民一人当たり</a:t>
          </a:r>
          <a:r>
            <a:rPr lang="en-US" altLang="ja-JP" sz="1100" b="0" i="0" baseline="0">
              <a:solidFill>
                <a:schemeClr val="dk1"/>
              </a:solidFill>
              <a:effectLst/>
              <a:latin typeface="+mn-lt"/>
              <a:ea typeface="+mn-ea"/>
              <a:cs typeface="+mn-cs"/>
            </a:rPr>
            <a:t>943,301</a:t>
          </a:r>
          <a:r>
            <a:rPr lang="ja-JP" altLang="en-US" sz="1100" b="0" i="0" baseline="0">
              <a:solidFill>
                <a:schemeClr val="dk1"/>
              </a:solidFill>
              <a:effectLst/>
              <a:latin typeface="+mn-lt"/>
              <a:ea typeface="+mn-ea"/>
              <a:cs typeface="+mn-cs"/>
            </a:rPr>
            <a:t>円となり、前年度と比較して▲</a:t>
          </a:r>
          <a:r>
            <a:rPr lang="en-US" altLang="ja-JP" sz="1100" b="0" i="0" baseline="0">
              <a:solidFill>
                <a:schemeClr val="dk1"/>
              </a:solidFill>
              <a:effectLst/>
              <a:latin typeface="+mn-lt"/>
              <a:ea typeface="+mn-ea"/>
              <a:cs typeface="+mn-cs"/>
            </a:rPr>
            <a:t>80,709</a:t>
          </a:r>
          <a:r>
            <a:rPr lang="ja-JP" altLang="en-US" sz="1100" b="0" i="0" baseline="0">
              <a:solidFill>
                <a:schemeClr val="dk1"/>
              </a:solidFill>
              <a:effectLst/>
              <a:latin typeface="+mn-lt"/>
              <a:ea typeface="+mn-ea"/>
              <a:cs typeface="+mn-cs"/>
            </a:rPr>
            <a:t>円減少している。</a:t>
          </a:r>
        </a:p>
        <a:p>
          <a:r>
            <a:rPr lang="ja-JP" altLang="en-US" sz="1100" b="0" i="0" baseline="0">
              <a:solidFill>
                <a:schemeClr val="dk1"/>
              </a:solidFill>
              <a:effectLst/>
              <a:latin typeface="+mn-lt"/>
              <a:ea typeface="+mn-ea"/>
              <a:cs typeface="+mn-cs"/>
            </a:rPr>
            <a:t>　商工費は、工業団地造成事業の整備に伴う特別会計への繰出しにより、令和</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年度以降、類似団体平均を上回っている。</a:t>
          </a:r>
        </a:p>
        <a:p>
          <a:r>
            <a:rPr lang="ja-JP" altLang="en-US" sz="1100" b="0" i="0" baseline="0">
              <a:solidFill>
                <a:schemeClr val="dk1"/>
              </a:solidFill>
              <a:effectLst/>
              <a:latin typeface="+mn-lt"/>
              <a:ea typeface="+mn-ea"/>
              <a:cs typeface="+mn-cs"/>
            </a:rPr>
            <a:t>　一方、土木費は、総合運動公園整備事業や辺地橋梁整備事業等の竣工及び事業量の減少により、類似団体平均を大きく下回る結果となった。</a:t>
          </a:r>
        </a:p>
        <a:p>
          <a:r>
            <a:rPr lang="ja-JP" altLang="en-US" sz="1100" b="0" i="0" baseline="0">
              <a:solidFill>
                <a:schemeClr val="dk1"/>
              </a:solidFill>
              <a:effectLst/>
              <a:latin typeface="+mn-lt"/>
              <a:ea typeface="+mn-ea"/>
              <a:cs typeface="+mn-cs"/>
            </a:rPr>
            <a:t>　災害復旧費は、令和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梅雨前線豪雨による被害の影響により増加している。消防費は消防積載車及び小型動力ポンプの更新により増加し、教育費は小中学校施設の一部改修工事及びキャンプ場遊具整備事業の完了により減少している。</a:t>
          </a:r>
        </a:p>
        <a:p>
          <a:r>
            <a:rPr lang="ja-JP" altLang="en-US" sz="1100" b="0" i="0" baseline="0">
              <a:solidFill>
                <a:schemeClr val="dk1"/>
              </a:solidFill>
              <a:effectLst/>
              <a:latin typeface="+mn-lt"/>
              <a:ea typeface="+mn-ea"/>
              <a:cs typeface="+mn-cs"/>
            </a:rPr>
            <a:t>　公債費は、平成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年熊本地震に伴う地方債の償還により、今後もしばらく高い水準で推移する見込みであることから、地方債発行額の抑制や事業の見直し等により、財政運営の健全化に努める必要がある。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実質収支額は継続して黒字を確保しているものの、単年度収支は令和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年度が▲</a:t>
          </a:r>
          <a:r>
            <a:rPr lang="en-US" altLang="ja-JP" sz="1100">
              <a:solidFill>
                <a:schemeClr val="dk1"/>
              </a:solidFill>
              <a:effectLst/>
              <a:latin typeface="+mn-lt"/>
              <a:ea typeface="+mn-ea"/>
              <a:cs typeface="+mn-cs"/>
            </a:rPr>
            <a:t>50,132</a:t>
          </a:r>
          <a:r>
            <a:rPr lang="ja-JP" altLang="en-US" sz="1100">
              <a:solidFill>
                <a:schemeClr val="dk1"/>
              </a:solidFill>
              <a:effectLst/>
              <a:latin typeface="+mn-lt"/>
              <a:ea typeface="+mn-ea"/>
              <a:cs typeface="+mn-cs"/>
            </a:rPr>
            <a:t>千円、令和</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年度が▲</a:t>
          </a:r>
          <a:r>
            <a:rPr lang="en-US" altLang="ja-JP" sz="1100">
              <a:solidFill>
                <a:schemeClr val="dk1"/>
              </a:solidFill>
              <a:effectLst/>
              <a:latin typeface="+mn-lt"/>
              <a:ea typeface="+mn-ea"/>
              <a:cs typeface="+mn-cs"/>
            </a:rPr>
            <a:t>8,229</a:t>
          </a:r>
          <a:r>
            <a:rPr lang="ja-JP" altLang="en-US" sz="1100">
              <a:solidFill>
                <a:schemeClr val="dk1"/>
              </a:solidFill>
              <a:effectLst/>
              <a:latin typeface="+mn-lt"/>
              <a:ea typeface="+mn-ea"/>
              <a:cs typeface="+mn-cs"/>
            </a:rPr>
            <a:t>千円となっている。</a:t>
          </a:r>
        </a:p>
        <a:p>
          <a:r>
            <a:rPr lang="ja-JP" altLang="en-US" sz="1100">
              <a:solidFill>
                <a:schemeClr val="dk1"/>
              </a:solidFill>
              <a:effectLst/>
              <a:latin typeface="+mn-lt"/>
              <a:ea typeface="+mn-ea"/>
              <a:cs typeface="+mn-cs"/>
            </a:rPr>
            <a:t>　また、財政調整基金については、令和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年度は取崩額が積立額を上回ったことにより実質単年度収支は▲</a:t>
          </a:r>
          <a:r>
            <a:rPr lang="en-US" altLang="ja-JP" sz="1100">
              <a:solidFill>
                <a:schemeClr val="dk1"/>
              </a:solidFill>
              <a:effectLst/>
              <a:latin typeface="+mn-lt"/>
              <a:ea typeface="+mn-ea"/>
              <a:cs typeface="+mn-cs"/>
            </a:rPr>
            <a:t>197,864</a:t>
          </a:r>
          <a:r>
            <a:rPr lang="ja-JP" altLang="en-US" sz="1100">
              <a:solidFill>
                <a:schemeClr val="dk1"/>
              </a:solidFill>
              <a:effectLst/>
              <a:latin typeface="+mn-lt"/>
              <a:ea typeface="+mn-ea"/>
              <a:cs typeface="+mn-cs"/>
            </a:rPr>
            <a:t>千円となり、令和</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年度は取崩額が積立額を下回ったものの、実質単年度収支は▲</a:t>
          </a:r>
          <a:r>
            <a:rPr lang="en-US" altLang="ja-JP" sz="1100">
              <a:solidFill>
                <a:schemeClr val="dk1"/>
              </a:solidFill>
              <a:effectLst/>
              <a:latin typeface="+mn-lt"/>
              <a:ea typeface="+mn-ea"/>
              <a:cs typeface="+mn-cs"/>
            </a:rPr>
            <a:t>44,110</a:t>
          </a:r>
          <a:r>
            <a:rPr lang="ja-JP" altLang="en-US" sz="1100">
              <a:solidFill>
                <a:schemeClr val="dk1"/>
              </a:solidFill>
              <a:effectLst/>
              <a:latin typeface="+mn-lt"/>
              <a:ea typeface="+mn-ea"/>
              <a:cs typeface="+mn-cs"/>
            </a:rPr>
            <a:t>千円となり、</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年連続でマイナスとなった。</a:t>
          </a:r>
        </a:p>
        <a:p>
          <a:r>
            <a:rPr lang="ja-JP" altLang="en-US" sz="1100">
              <a:solidFill>
                <a:schemeClr val="dk1"/>
              </a:solidFill>
              <a:effectLst/>
              <a:latin typeface="+mn-lt"/>
              <a:ea typeface="+mn-ea"/>
              <a:cs typeface="+mn-cs"/>
            </a:rPr>
            <a:t>　今後も事業の見直しや自主財源の確保に努めるとともに、歳入歳出のバランスを意識した健全な財政運営を推進していく。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年度の一般会計実質収支額は</a:t>
          </a:r>
          <a:r>
            <a:rPr kumimoji="1" lang="en-US" altLang="ja-JP" sz="1100">
              <a:solidFill>
                <a:schemeClr val="dk1"/>
              </a:solidFill>
              <a:effectLst/>
              <a:latin typeface="+mn-lt"/>
              <a:ea typeface="+mn-ea"/>
              <a:cs typeface="+mn-cs"/>
            </a:rPr>
            <a:t>285,770</a:t>
          </a:r>
          <a:r>
            <a:rPr kumimoji="1" lang="ja-JP" altLang="en-US" sz="1100">
              <a:solidFill>
                <a:schemeClr val="dk1"/>
              </a:solidFill>
              <a:effectLst/>
              <a:latin typeface="+mn-lt"/>
              <a:ea typeface="+mn-ea"/>
              <a:cs typeface="+mn-cs"/>
            </a:rPr>
            <a:t>千円の黒字となっており、その他の特別会計及び全ての公営企業会計を含む全会計において赤字は生じておらず、連結ベースでも健全な財政状況を維持している。</a:t>
          </a:r>
        </a:p>
        <a:p>
          <a:r>
            <a:rPr kumimoji="1" lang="ja-JP" altLang="en-US" sz="1100">
              <a:solidFill>
                <a:schemeClr val="dk1"/>
              </a:solidFill>
              <a:effectLst/>
              <a:latin typeface="+mn-lt"/>
              <a:ea typeface="+mn-ea"/>
              <a:cs typeface="+mn-cs"/>
            </a:rPr>
            <a:t>　一方で、少子高齢化の進展に伴う社会保障関係経費の増加により、国民健康保険、介護保険及び後期高齢者医療等の特別会計においては、一般会計からの繰出金の増加が懸念される。</a:t>
          </a:r>
        </a:p>
        <a:p>
          <a:r>
            <a:rPr kumimoji="1" lang="ja-JP" altLang="en-US" sz="1100">
              <a:solidFill>
                <a:schemeClr val="dk1"/>
              </a:solidFill>
              <a:effectLst/>
              <a:latin typeface="+mn-lt"/>
              <a:ea typeface="+mn-ea"/>
              <a:cs typeface="+mn-cs"/>
            </a:rPr>
            <a:t>また、簡易水道事業及び工業用水道事業会計においては、水道施設の老朽化に伴う更新や管路整備などの設備投資が見込まれることから、計画的な事業実施と健全な企業経営に努める必要がある。</a:t>
          </a:r>
        </a:p>
        <a:p>
          <a:r>
            <a:rPr kumimoji="1" lang="ja-JP" altLang="en-US" sz="1100">
              <a:solidFill>
                <a:schemeClr val="dk1"/>
              </a:solidFill>
              <a:effectLst/>
              <a:latin typeface="+mn-lt"/>
              <a:ea typeface="+mn-ea"/>
              <a:cs typeface="+mn-cs"/>
            </a:rPr>
            <a:t>　さらに、令和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創設した工業団地造成事業及び住宅用地造成事業の特別会計については、造成後の土地売却が重要となる。住宅用地については売却の見通しが立っており移住・定住の促進につながっている。工業団地造成事業についても企業立地への期待が高まっていることから、早期整備に努める。</a:t>
          </a:r>
        </a:p>
        <a:p>
          <a:r>
            <a:rPr kumimoji="1" lang="ja-JP" altLang="en-US" sz="1100">
              <a:solidFill>
                <a:schemeClr val="dk1"/>
              </a:solidFill>
              <a:effectLst/>
              <a:latin typeface="+mn-lt"/>
              <a:ea typeface="+mn-ea"/>
              <a:cs typeface="+mn-cs"/>
            </a:rPr>
            <a:t>　今後も各会計における適正な財政運営及び企業経営を行い、引き続き健全な財政運営の維持に努める。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7056643</v>
      </c>
      <c r="BO4" s="358"/>
      <c r="BP4" s="358"/>
      <c r="BQ4" s="358"/>
      <c r="BR4" s="358"/>
      <c r="BS4" s="358"/>
      <c r="BT4" s="358"/>
      <c r="BU4" s="359"/>
      <c r="BV4" s="357">
        <v>7578626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7.8</v>
      </c>
      <c r="CU4" s="364"/>
      <c r="CV4" s="364"/>
      <c r="CW4" s="364"/>
      <c r="CX4" s="364"/>
      <c r="CY4" s="364"/>
      <c r="CZ4" s="364"/>
      <c r="DA4" s="365"/>
      <c r="DB4" s="363">
        <v>8.4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6672915</v>
      </c>
      <c r="BO5" s="395"/>
      <c r="BP5" s="395"/>
      <c r="BQ5" s="395"/>
      <c r="BR5" s="395"/>
      <c r="BS5" s="395"/>
      <c r="BT5" s="395"/>
      <c r="BU5" s="396"/>
      <c r="BV5" s="394">
        <v>7152091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90.4</v>
      </c>
      <c r="CU5" s="392"/>
      <c r="CV5" s="392"/>
      <c r="CW5" s="392"/>
      <c r="CX5" s="392"/>
      <c r="CY5" s="392"/>
      <c r="CZ5" s="392"/>
      <c r="DA5" s="393"/>
      <c r="DB5" s="391">
        <v>93.1</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383728</v>
      </c>
      <c r="BO6" s="395"/>
      <c r="BP6" s="395"/>
      <c r="BQ6" s="395"/>
      <c r="BR6" s="395"/>
      <c r="BS6" s="395"/>
      <c r="BT6" s="395"/>
      <c r="BU6" s="396"/>
      <c r="BV6" s="394">
        <v>426535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90.6</v>
      </c>
      <c r="CU6" s="432"/>
      <c r="CV6" s="432"/>
      <c r="CW6" s="432"/>
      <c r="CX6" s="432"/>
      <c r="CY6" s="432"/>
      <c r="CZ6" s="432"/>
      <c r="DA6" s="433"/>
      <c r="DB6" s="431">
        <v>93.6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97958</v>
      </c>
      <c r="BO7" s="395"/>
      <c r="BP7" s="395"/>
      <c r="BQ7" s="395"/>
      <c r="BR7" s="395"/>
      <c r="BS7" s="395"/>
      <c r="BT7" s="395"/>
      <c r="BU7" s="396"/>
      <c r="BV7" s="394">
        <v>132536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3651880</v>
      </c>
      <c r="CU7" s="395"/>
      <c r="CV7" s="395"/>
      <c r="CW7" s="395"/>
      <c r="CX7" s="395"/>
      <c r="CY7" s="395"/>
      <c r="CZ7" s="395"/>
      <c r="DA7" s="396"/>
      <c r="DB7" s="394">
        <v>3492209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285770</v>
      </c>
      <c r="BO8" s="395"/>
      <c r="BP8" s="395"/>
      <c r="BQ8" s="395"/>
      <c r="BR8" s="395"/>
      <c r="BS8" s="395"/>
      <c r="BT8" s="395"/>
      <c r="BU8" s="396"/>
      <c r="BV8" s="394">
        <v>293999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0.34</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6426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-8229</v>
      </c>
      <c r="BO9" s="395"/>
      <c r="BP9" s="395"/>
      <c r="BQ9" s="395"/>
      <c r="BR9" s="395"/>
      <c r="BS9" s="395"/>
      <c r="BT9" s="395"/>
      <c r="BU9" s="396"/>
      <c r="BV9" s="394">
        <v>-50132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25.3</v>
      </c>
      <c r="CU9" s="392"/>
      <c r="CV9" s="392"/>
      <c r="CW9" s="392"/>
      <c r="CX9" s="392"/>
      <c r="CY9" s="392"/>
      <c r="CZ9" s="392"/>
      <c r="DA9" s="393"/>
      <c r="DB9" s="391">
        <v>23.2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6802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150262</v>
      </c>
      <c r="BO10" s="395"/>
      <c r="BP10" s="395"/>
      <c r="BQ10" s="395"/>
      <c r="BR10" s="395"/>
      <c r="BS10" s="395"/>
      <c r="BT10" s="395"/>
      <c r="BU10" s="396"/>
      <c r="BV10" s="394">
        <v>200268</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7074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186143</v>
      </c>
      <c r="BO12" s="395"/>
      <c r="BP12" s="395"/>
      <c r="BQ12" s="395"/>
      <c r="BR12" s="395"/>
      <c r="BS12" s="395"/>
      <c r="BT12" s="395"/>
      <c r="BU12" s="396"/>
      <c r="BV12" s="394">
        <v>348000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6879</v>
      </c>
      <c r="S13" s="479"/>
      <c r="T13" s="479"/>
      <c r="U13" s="479"/>
      <c r="V13" s="480"/>
      <c r="W13" s="410" t="s">
        <v>131</v>
      </c>
      <c r="X13" s="411"/>
      <c r="Y13" s="411"/>
      <c r="Z13" s="411"/>
      <c r="AA13" s="411"/>
      <c r="AB13" s="401"/>
      <c r="AC13" s="445">
        <v>563</v>
      </c>
      <c r="AD13" s="446"/>
      <c r="AE13" s="446"/>
      <c r="AF13" s="446"/>
      <c r="AG13" s="488"/>
      <c r="AH13" s="445">
        <v>583</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-44110</v>
      </c>
      <c r="BO13" s="395"/>
      <c r="BP13" s="395"/>
      <c r="BQ13" s="395"/>
      <c r="BR13" s="395"/>
      <c r="BS13" s="395"/>
      <c r="BT13" s="395"/>
      <c r="BU13" s="396"/>
      <c r="BV13" s="394">
        <v>-197864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8.8000000000000007</v>
      </c>
      <c r="CU13" s="392"/>
      <c r="CV13" s="392"/>
      <c r="CW13" s="392"/>
      <c r="CX13" s="392"/>
      <c r="CY13" s="392"/>
      <c r="CZ13" s="392"/>
      <c r="DA13" s="393"/>
      <c r="DB13" s="391">
        <v>8.5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6955</v>
      </c>
      <c r="S14" s="479"/>
      <c r="T14" s="479"/>
      <c r="U14" s="479"/>
      <c r="V14" s="480"/>
      <c r="W14" s="384"/>
      <c r="X14" s="385"/>
      <c r="Y14" s="385"/>
      <c r="Z14" s="385"/>
      <c r="AA14" s="385"/>
      <c r="AB14" s="374"/>
      <c r="AC14" s="481">
        <v>16.100000000000001</v>
      </c>
      <c r="AD14" s="482"/>
      <c r="AE14" s="482"/>
      <c r="AF14" s="482"/>
      <c r="AG14" s="483"/>
      <c r="AH14" s="481">
        <v>15.9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6786</v>
      </c>
      <c r="S15" s="479"/>
      <c r="T15" s="479"/>
      <c r="U15" s="479"/>
      <c r="V15" s="480"/>
      <c r="W15" s="410" t="s">
        <v>137</v>
      </c>
      <c r="X15" s="411"/>
      <c r="Y15" s="411"/>
      <c r="Z15" s="411"/>
      <c r="AA15" s="411"/>
      <c r="AB15" s="401"/>
      <c r="AC15" s="445">
        <v>990</v>
      </c>
      <c r="AD15" s="446"/>
      <c r="AE15" s="446"/>
      <c r="AF15" s="446"/>
      <c r="AG15" s="488"/>
      <c r="AH15" s="445">
        <v>953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1196309</v>
      </c>
      <c r="BO15" s="358"/>
      <c r="BP15" s="358"/>
      <c r="BQ15" s="358"/>
      <c r="BR15" s="358"/>
      <c r="BS15" s="358"/>
      <c r="BT15" s="358"/>
      <c r="BU15" s="359"/>
      <c r="BV15" s="357">
        <v>1170699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28.2</v>
      </c>
      <c r="AD16" s="482"/>
      <c r="AE16" s="482"/>
      <c r="AF16" s="482"/>
      <c r="AG16" s="483"/>
      <c r="AH16" s="481">
        <v>26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3311954</v>
      </c>
      <c r="BO16" s="395"/>
      <c r="BP16" s="395"/>
      <c r="BQ16" s="395"/>
      <c r="BR16" s="395"/>
      <c r="BS16" s="395"/>
      <c r="BT16" s="395"/>
      <c r="BU16" s="396"/>
      <c r="BV16" s="394">
        <v>3145724</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1954</v>
      </c>
      <c r="AD17" s="446"/>
      <c r="AE17" s="446"/>
      <c r="AF17" s="446"/>
      <c r="AG17" s="488"/>
      <c r="AH17" s="445">
        <v>2134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1527494</v>
      </c>
      <c r="BO17" s="395"/>
      <c r="BP17" s="395"/>
      <c r="BQ17" s="395"/>
      <c r="BR17" s="395"/>
      <c r="BS17" s="395"/>
      <c r="BT17" s="395"/>
      <c r="BU17" s="396"/>
      <c r="BV17" s="394">
        <v>1495469</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77.22</v>
      </c>
      <c r="M18" s="518"/>
      <c r="N18" s="518"/>
      <c r="O18" s="518"/>
      <c r="P18" s="518"/>
      <c r="Q18" s="518"/>
      <c r="R18" s="519"/>
      <c r="S18" s="519"/>
      <c r="T18" s="519"/>
      <c r="U18" s="519"/>
      <c r="V18" s="520"/>
      <c r="W18" s="412"/>
      <c r="X18" s="413"/>
      <c r="Y18" s="413"/>
      <c r="Z18" s="413"/>
      <c r="AA18" s="413"/>
      <c r="AB18" s="404"/>
      <c r="AC18" s="521">
        <v>55.7</v>
      </c>
      <c r="AD18" s="522"/>
      <c r="AE18" s="522"/>
      <c r="AF18" s="522"/>
      <c r="AG18" s="523"/>
      <c r="AH18" s="521">
        <v>58.1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3277607</v>
      </c>
      <c r="BO18" s="395"/>
      <c r="BP18" s="395"/>
      <c r="BQ18" s="395"/>
      <c r="BR18" s="395"/>
      <c r="BS18" s="395"/>
      <c r="BT18" s="395"/>
      <c r="BU18" s="396"/>
      <c r="BV18" s="394">
        <v>3213327</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4796713</v>
      </c>
      <c r="BO19" s="395"/>
      <c r="BP19" s="395"/>
      <c r="BQ19" s="395"/>
      <c r="BR19" s="395"/>
      <c r="BS19" s="395"/>
      <c r="BT19" s="395"/>
      <c r="BU19" s="396"/>
      <c r="BV19" s="394">
        <v>5044325</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2362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8753330</v>
      </c>
      <c r="BO22" s="358"/>
      <c r="BP22" s="358"/>
      <c r="BQ22" s="358"/>
      <c r="BR22" s="358"/>
      <c r="BS22" s="358"/>
      <c r="BT22" s="358"/>
      <c r="BU22" s="359"/>
      <c r="BV22" s="357">
        <v>9599084</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6909730</v>
      </c>
      <c r="BO23" s="395"/>
      <c r="BP23" s="395"/>
      <c r="BQ23" s="395"/>
      <c r="BR23" s="395"/>
      <c r="BS23" s="395"/>
      <c r="BT23" s="395"/>
      <c r="BU23" s="396"/>
      <c r="BV23" s="394">
        <v>7640912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7360</v>
      </c>
      <c r="R24" s="446"/>
      <c r="S24" s="446"/>
      <c r="T24" s="446"/>
      <c r="U24" s="446"/>
      <c r="V24" s="488"/>
      <c r="W24" s="540"/>
      <c r="X24" s="541"/>
      <c r="Y24" s="542"/>
      <c r="Z24" s="444" t="s">
        <v>162</v>
      </c>
      <c r="AA24" s="424"/>
      <c r="AB24" s="424"/>
      <c r="AC24" s="424"/>
      <c r="AD24" s="424"/>
      <c r="AE24" s="424"/>
      <c r="AF24" s="424"/>
      <c r="AG24" s="425"/>
      <c r="AH24" s="445">
        <v>79</v>
      </c>
      <c r="AI24" s="446"/>
      <c r="AJ24" s="446"/>
      <c r="AK24" s="446"/>
      <c r="AL24" s="488"/>
      <c r="AM24" s="445">
        <v>217171</v>
      </c>
      <c r="AN24" s="446"/>
      <c r="AO24" s="446"/>
      <c r="AP24" s="446"/>
      <c r="AQ24" s="446"/>
      <c r="AR24" s="488"/>
      <c r="AS24" s="445">
        <v>2749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7634780</v>
      </c>
      <c r="BO24" s="395"/>
      <c r="BP24" s="395"/>
      <c r="BQ24" s="395"/>
      <c r="BR24" s="395"/>
      <c r="BS24" s="395"/>
      <c r="BT24" s="395"/>
      <c r="BU24" s="396"/>
      <c r="BV24" s="394">
        <v>8363556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5490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268198</v>
      </c>
      <c r="BO25" s="358"/>
      <c r="BP25" s="358"/>
      <c r="BQ25" s="358"/>
      <c r="BR25" s="358"/>
      <c r="BS25" s="358"/>
      <c r="BT25" s="358"/>
      <c r="BU25" s="359"/>
      <c r="BV25" s="357">
        <v>94765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5160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3030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10445</v>
      </c>
      <c r="BO27" s="514"/>
      <c r="BP27" s="514"/>
      <c r="BQ27" s="514"/>
      <c r="BR27" s="514"/>
      <c r="BS27" s="514"/>
      <c r="BT27" s="514"/>
      <c r="BU27" s="515"/>
      <c r="BV27" s="513">
        <v>10445</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2500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2405416</v>
      </c>
      <c r="BO28" s="358"/>
      <c r="BP28" s="358"/>
      <c r="BQ28" s="358"/>
      <c r="BR28" s="358"/>
      <c r="BS28" s="358"/>
      <c r="BT28" s="358"/>
      <c r="BU28" s="359"/>
      <c r="BV28" s="357">
        <v>2441297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8</v>
      </c>
      <c r="M29" s="446"/>
      <c r="N29" s="446"/>
      <c r="O29" s="446"/>
      <c r="P29" s="488"/>
      <c r="Q29" s="445">
        <v>2280</v>
      </c>
      <c r="R29" s="446"/>
      <c r="S29" s="446"/>
      <c r="T29" s="446"/>
      <c r="U29" s="446"/>
      <c r="V29" s="488"/>
      <c r="W29" s="543"/>
      <c r="X29" s="544"/>
      <c r="Y29" s="545"/>
      <c r="Z29" s="444" t="s">
        <v>177</v>
      </c>
      <c r="AA29" s="424"/>
      <c r="AB29" s="424"/>
      <c r="AC29" s="424"/>
      <c r="AD29" s="424"/>
      <c r="AE29" s="424"/>
      <c r="AF29" s="424"/>
      <c r="AG29" s="425"/>
      <c r="AH29" s="445">
        <v>79</v>
      </c>
      <c r="AI29" s="446"/>
      <c r="AJ29" s="446"/>
      <c r="AK29" s="446"/>
      <c r="AL29" s="488"/>
      <c r="AM29" s="445">
        <v>217171</v>
      </c>
      <c r="AN29" s="446"/>
      <c r="AO29" s="446"/>
      <c r="AP29" s="446"/>
      <c r="AQ29" s="446"/>
      <c r="AR29" s="488"/>
      <c r="AS29" s="445">
        <v>2749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182045</v>
      </c>
      <c r="BO29" s="395"/>
      <c r="BP29" s="395"/>
      <c r="BQ29" s="395"/>
      <c r="BR29" s="395"/>
      <c r="BS29" s="395"/>
      <c r="BT29" s="395"/>
      <c r="BU29" s="396"/>
      <c r="BV29" s="394">
        <v>197041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1663107</v>
      </c>
      <c r="BO30" s="514"/>
      <c r="BP30" s="514"/>
      <c r="BQ30" s="514"/>
      <c r="BR30" s="514"/>
      <c r="BS30" s="514"/>
      <c r="BT30" s="514"/>
      <c r="BU30" s="515"/>
      <c r="BV30" s="513">
        <v>1840792</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西原村工業用水道事業会計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西原村工業団地造成事業特別会計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西原村中央簡易水道事業会計</v>
      </c>
      <c r="AP35" s="585"/>
      <c r="AQ35" s="585"/>
      <c r="AR35" s="585"/>
      <c r="AS35" s="585"/>
      <c r="AT35" s="585"/>
      <c r="AU35" s="585"/>
      <c r="AV35" s="585"/>
      <c r="AW35" s="585"/>
      <c r="AX35" s="585"/>
      <c r="AY35" s="585"/>
      <c r="AZ35" s="585"/>
      <c r="BA35" s="585"/>
      <c r="BB35" s="585"/>
      <c r="BC35" s="585"/>
      <c r="BD35" s="163"/>
      <c r="BE35" s="584">
        <f t="shared" ref="BE35:BE43" si="1">IF(BG35="","",BE34+1)</f>
        <v>8</v>
      </c>
      <c r="BF35" s="584"/>
      <c r="BG35" s="585" t="str">
        <f>IF('各会計、関係団体の財政状況及び健全化判断比率'!B34="","",'各会計、関係団体の財政状況及び健全化判断比率'!B34)</f>
        <v>西原村住宅用地造成事業特別会計</v>
      </c>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大津町・西原村原野組合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益城、嘉島、西原環境衛生施設組合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阿蘇広域行政事務組合(一般会計)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阿蘇広域行政事務組合
（養護老人ホーム湯の里荘特別会計）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熊本県後期高齢者医療広域連合
（一般会計）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熊本県後期高齢者医療広域連合
（後期高齢者医療特別会計）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amZa8jSx0cusODT7Kjgj+9ifX6pPyQ9Zrwfmc2s+2QxKD31BJv2hHIxxRvnHm3/1Ew8k3PP/pkZ2AzWJdv74A==" saltValue="BNP+Y2z12Dn8DUdq1abd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Normal="100" zoomScaleSheetLayoutView="100" workbookViewId="0">
      <selection activeCell="J44" sqref="J4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7" t="s">
        <v>536</v>
      </c>
      <c r="D34" s="1137"/>
      <c r="E34" s="1138"/>
      <c r="F34" s="32">
        <v>10.79</v>
      </c>
      <c r="G34" s="33">
        <v>17.7</v>
      </c>
      <c r="H34" s="33">
        <v>10.15</v>
      </c>
      <c r="I34" s="33">
        <v>8.41</v>
      </c>
      <c r="J34" s="34">
        <v>7.82</v>
      </c>
      <c r="K34" s="22"/>
      <c r="L34" s="22"/>
      <c r="M34" s="22"/>
      <c r="N34" s="22"/>
      <c r="O34" s="22"/>
      <c r="P34" s="22"/>
    </row>
    <row r="35" spans="1:16" ht="39" customHeight="1" x14ac:dyDescent="0.2">
      <c r="A35" s="22"/>
      <c r="B35" s="35"/>
      <c r="C35" s="1133" t="s">
        <v>537</v>
      </c>
      <c r="D35" s="1133"/>
      <c r="E35" s="1134"/>
      <c r="F35" s="36">
        <v>3.58</v>
      </c>
      <c r="G35" s="37">
        <v>4.8600000000000003</v>
      </c>
      <c r="H35" s="37">
        <v>6.19</v>
      </c>
      <c r="I35" s="37">
        <v>7.2</v>
      </c>
      <c r="J35" s="38">
        <v>7.16</v>
      </c>
      <c r="K35" s="22"/>
      <c r="L35" s="22"/>
      <c r="M35" s="22"/>
      <c r="N35" s="22"/>
      <c r="O35" s="22"/>
      <c r="P35" s="22"/>
    </row>
    <row r="36" spans="1:16" ht="39" customHeight="1" x14ac:dyDescent="0.2">
      <c r="A36" s="22"/>
      <c r="B36" s="35"/>
      <c r="C36" s="1133" t="s">
        <v>538</v>
      </c>
      <c r="D36" s="1133"/>
      <c r="E36" s="1134"/>
      <c r="F36" s="36" t="s">
        <v>490</v>
      </c>
      <c r="G36" s="37" t="s">
        <v>490</v>
      </c>
      <c r="H36" s="37" t="s">
        <v>490</v>
      </c>
      <c r="I36" s="37" t="s">
        <v>490</v>
      </c>
      <c r="J36" s="38">
        <v>6.12</v>
      </c>
      <c r="K36" s="22"/>
      <c r="L36" s="22"/>
      <c r="M36" s="22"/>
      <c r="N36" s="22"/>
      <c r="O36" s="22"/>
      <c r="P36" s="22"/>
    </row>
    <row r="37" spans="1:16" ht="39" customHeight="1" x14ac:dyDescent="0.2">
      <c r="A37" s="22"/>
      <c r="B37" s="35"/>
      <c r="C37" s="1133" t="s">
        <v>539</v>
      </c>
      <c r="D37" s="1133"/>
      <c r="E37" s="1134"/>
      <c r="F37" s="36">
        <v>6.46</v>
      </c>
      <c r="G37" s="37">
        <v>6.13</v>
      </c>
      <c r="H37" s="37">
        <v>6.25</v>
      </c>
      <c r="I37" s="37">
        <v>6.44</v>
      </c>
      <c r="J37" s="38">
        <v>6.08</v>
      </c>
      <c r="K37" s="22"/>
      <c r="L37" s="22"/>
      <c r="M37" s="22"/>
      <c r="N37" s="22"/>
      <c r="O37" s="22"/>
      <c r="P37" s="22"/>
    </row>
    <row r="38" spans="1:16" ht="39" customHeight="1" x14ac:dyDescent="0.2">
      <c r="A38" s="22"/>
      <c r="B38" s="35"/>
      <c r="C38" s="1133" t="s">
        <v>540</v>
      </c>
      <c r="D38" s="1133"/>
      <c r="E38" s="1134"/>
      <c r="F38" s="36">
        <v>3.55</v>
      </c>
      <c r="G38" s="37">
        <v>3.13</v>
      </c>
      <c r="H38" s="37">
        <v>3.32</v>
      </c>
      <c r="I38" s="37">
        <v>2.34</v>
      </c>
      <c r="J38" s="38">
        <v>1.04</v>
      </c>
      <c r="K38" s="22"/>
      <c r="L38" s="22"/>
      <c r="M38" s="22"/>
      <c r="N38" s="22"/>
      <c r="O38" s="22"/>
      <c r="P38" s="22"/>
    </row>
    <row r="39" spans="1:16" ht="39" customHeight="1" x14ac:dyDescent="0.2">
      <c r="A39" s="22"/>
      <c r="B39" s="35"/>
      <c r="C39" s="1133" t="s">
        <v>541</v>
      </c>
      <c r="D39" s="1133"/>
      <c r="E39" s="1134"/>
      <c r="F39" s="36" t="s">
        <v>490</v>
      </c>
      <c r="G39" s="37" t="s">
        <v>490</v>
      </c>
      <c r="H39" s="37">
        <v>0.13</v>
      </c>
      <c r="I39" s="37">
        <v>1.1499999999999999</v>
      </c>
      <c r="J39" s="38">
        <v>0.79</v>
      </c>
      <c r="K39" s="22"/>
      <c r="L39" s="22"/>
      <c r="M39" s="22"/>
      <c r="N39" s="22"/>
      <c r="O39" s="22"/>
      <c r="P39" s="22"/>
    </row>
    <row r="40" spans="1:16" ht="39" customHeight="1" x14ac:dyDescent="0.2">
      <c r="A40" s="22"/>
      <c r="B40" s="35"/>
      <c r="C40" s="1133" t="s">
        <v>542</v>
      </c>
      <c r="D40" s="1133"/>
      <c r="E40" s="1134"/>
      <c r="F40" s="36">
        <v>0.12</v>
      </c>
      <c r="G40" s="37">
        <v>0.12</v>
      </c>
      <c r="H40" s="37">
        <v>0.14000000000000001</v>
      </c>
      <c r="I40" s="37">
        <v>0.17</v>
      </c>
      <c r="J40" s="38">
        <v>0.18</v>
      </c>
      <c r="K40" s="22"/>
      <c r="L40" s="22"/>
      <c r="M40" s="22"/>
      <c r="N40" s="22"/>
      <c r="O40" s="22"/>
      <c r="P40" s="22"/>
    </row>
    <row r="41" spans="1:16" ht="39" customHeight="1" x14ac:dyDescent="0.2">
      <c r="A41" s="22"/>
      <c r="B41" s="35"/>
      <c r="C41" s="1133" t="s">
        <v>543</v>
      </c>
      <c r="D41" s="1133"/>
      <c r="E41" s="1134"/>
      <c r="F41" s="36" t="s">
        <v>490</v>
      </c>
      <c r="G41" s="37" t="s">
        <v>490</v>
      </c>
      <c r="H41" s="37">
        <v>0</v>
      </c>
      <c r="I41" s="37">
        <v>0.03</v>
      </c>
      <c r="J41" s="38">
        <v>0.03</v>
      </c>
      <c r="K41" s="22"/>
      <c r="L41" s="22"/>
      <c r="M41" s="22"/>
      <c r="N41" s="22"/>
      <c r="O41" s="22"/>
      <c r="P41" s="22"/>
    </row>
    <row r="42" spans="1:16" ht="39" customHeight="1" x14ac:dyDescent="0.2">
      <c r="A42" s="22"/>
      <c r="B42" s="39"/>
      <c r="C42" s="1133" t="s">
        <v>544</v>
      </c>
      <c r="D42" s="1133"/>
      <c r="E42" s="1134"/>
      <c r="F42" s="36" t="s">
        <v>490</v>
      </c>
      <c r="G42" s="37" t="s">
        <v>490</v>
      </c>
      <c r="H42" s="37" t="s">
        <v>490</v>
      </c>
      <c r="I42" s="37" t="s">
        <v>490</v>
      </c>
      <c r="J42" s="38" t="s">
        <v>490</v>
      </c>
      <c r="K42" s="22"/>
      <c r="L42" s="22"/>
      <c r="M42" s="22"/>
      <c r="N42" s="22"/>
      <c r="O42" s="22"/>
      <c r="P42" s="22"/>
    </row>
    <row r="43" spans="1:16" ht="39" customHeight="1" thickBot="1" x14ac:dyDescent="0.25">
      <c r="A43" s="22"/>
      <c r="B43" s="40"/>
      <c r="C43" s="1135" t="s">
        <v>545</v>
      </c>
      <c r="D43" s="1135"/>
      <c r="E43" s="1136"/>
      <c r="F43" s="41">
        <v>0.38</v>
      </c>
      <c r="G43" s="42">
        <v>0.9</v>
      </c>
      <c r="H43" s="42">
        <v>0.28999999999999998</v>
      </c>
      <c r="I43" s="42">
        <v>4.9800000000000004</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Dc0zIZVEyX87hHm5pBN34+yv7Bk3FIduz794RXo2hypdO8+utD0cAGJpqaQ7H41PsH0diq+wDjKoaiLJ+ePyA==" saltValue="fv6k5+CG/hyb89j25/SF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U49" sqref="U49"/>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9" t="s">
        <v>9</v>
      </c>
      <c r="C45" s="1140"/>
      <c r="D45" s="56"/>
      <c r="E45" s="1145" t="s">
        <v>10</v>
      </c>
      <c r="F45" s="1145"/>
      <c r="G45" s="1145"/>
      <c r="H45" s="1145"/>
      <c r="I45" s="1145"/>
      <c r="J45" s="1146"/>
      <c r="K45" s="57">
        <v>951</v>
      </c>
      <c r="L45" s="58">
        <v>1107</v>
      </c>
      <c r="M45" s="58">
        <v>1151</v>
      </c>
      <c r="N45" s="58">
        <v>1169</v>
      </c>
      <c r="O45" s="59">
        <v>1216</v>
      </c>
      <c r="P45" s="46"/>
      <c r="Q45" s="46"/>
      <c r="R45" s="46"/>
      <c r="S45" s="46"/>
      <c r="T45" s="46"/>
      <c r="U45" s="46"/>
    </row>
    <row r="46" spans="1:21" ht="30.75" customHeight="1" x14ac:dyDescent="0.2">
      <c r="A46" s="46"/>
      <c r="B46" s="1141"/>
      <c r="C46" s="1142"/>
      <c r="D46" s="60"/>
      <c r="E46" s="1147" t="s">
        <v>11</v>
      </c>
      <c r="F46" s="1147"/>
      <c r="G46" s="1147"/>
      <c r="H46" s="1147"/>
      <c r="I46" s="1147"/>
      <c r="J46" s="1148"/>
      <c r="K46" s="61" t="s">
        <v>490</v>
      </c>
      <c r="L46" s="62" t="s">
        <v>490</v>
      </c>
      <c r="M46" s="62" t="s">
        <v>490</v>
      </c>
      <c r="N46" s="62" t="s">
        <v>490</v>
      </c>
      <c r="O46" s="63" t="s">
        <v>490</v>
      </c>
      <c r="P46" s="46"/>
      <c r="Q46" s="46"/>
      <c r="R46" s="46"/>
      <c r="S46" s="46"/>
      <c r="T46" s="46"/>
      <c r="U46" s="46"/>
    </row>
    <row r="47" spans="1:21" ht="30.75" customHeight="1" x14ac:dyDescent="0.2">
      <c r="A47" s="46"/>
      <c r="B47" s="1141"/>
      <c r="C47" s="1142"/>
      <c r="D47" s="60"/>
      <c r="E47" s="1147" t="s">
        <v>12</v>
      </c>
      <c r="F47" s="1147"/>
      <c r="G47" s="1147"/>
      <c r="H47" s="1147"/>
      <c r="I47" s="1147"/>
      <c r="J47" s="1148"/>
      <c r="K47" s="61" t="s">
        <v>490</v>
      </c>
      <c r="L47" s="62" t="s">
        <v>490</v>
      </c>
      <c r="M47" s="62" t="s">
        <v>490</v>
      </c>
      <c r="N47" s="62" t="s">
        <v>490</v>
      </c>
      <c r="O47" s="63" t="s">
        <v>490</v>
      </c>
      <c r="P47" s="46"/>
      <c r="Q47" s="46"/>
      <c r="R47" s="46"/>
      <c r="S47" s="46"/>
      <c r="T47" s="46"/>
      <c r="U47" s="46"/>
    </row>
    <row r="48" spans="1:21" ht="30.75" customHeight="1" x14ac:dyDescent="0.2">
      <c r="A48" s="46"/>
      <c r="B48" s="1141"/>
      <c r="C48" s="1142"/>
      <c r="D48" s="60"/>
      <c r="E48" s="1147" t="s">
        <v>13</v>
      </c>
      <c r="F48" s="1147"/>
      <c r="G48" s="1147"/>
      <c r="H48" s="1147"/>
      <c r="I48" s="1147"/>
      <c r="J48" s="1148"/>
      <c r="K48" s="61">
        <v>7</v>
      </c>
      <c r="L48" s="62">
        <v>8</v>
      </c>
      <c r="M48" s="62">
        <v>7</v>
      </c>
      <c r="N48" s="62">
        <v>8</v>
      </c>
      <c r="O48" s="63">
        <v>17</v>
      </c>
      <c r="P48" s="46"/>
      <c r="Q48" s="46"/>
      <c r="R48" s="46"/>
      <c r="S48" s="46"/>
      <c r="T48" s="46"/>
      <c r="U48" s="46"/>
    </row>
    <row r="49" spans="1:21" ht="30.75" customHeight="1" x14ac:dyDescent="0.2">
      <c r="A49" s="46"/>
      <c r="B49" s="1141"/>
      <c r="C49" s="1142"/>
      <c r="D49" s="60"/>
      <c r="E49" s="1147" t="s">
        <v>14</v>
      </c>
      <c r="F49" s="1147"/>
      <c r="G49" s="1147"/>
      <c r="H49" s="1147"/>
      <c r="I49" s="1147"/>
      <c r="J49" s="1148"/>
      <c r="K49" s="61">
        <v>44</v>
      </c>
      <c r="L49" s="62">
        <v>18</v>
      </c>
      <c r="M49" s="62">
        <v>11</v>
      </c>
      <c r="N49" s="62">
        <v>10</v>
      </c>
      <c r="O49" s="63">
        <v>10</v>
      </c>
      <c r="P49" s="46"/>
      <c r="Q49" s="46"/>
      <c r="R49" s="46"/>
      <c r="S49" s="46"/>
      <c r="T49" s="46"/>
      <c r="U49" s="46"/>
    </row>
    <row r="50" spans="1:21" ht="30.75" customHeight="1" x14ac:dyDescent="0.2">
      <c r="A50" s="46"/>
      <c r="B50" s="1141"/>
      <c r="C50" s="1142"/>
      <c r="D50" s="60"/>
      <c r="E50" s="1147" t="s">
        <v>15</v>
      </c>
      <c r="F50" s="1147"/>
      <c r="G50" s="1147"/>
      <c r="H50" s="1147"/>
      <c r="I50" s="1147"/>
      <c r="J50" s="1148"/>
      <c r="K50" s="61" t="s">
        <v>490</v>
      </c>
      <c r="L50" s="62" t="s">
        <v>490</v>
      </c>
      <c r="M50" s="62" t="s">
        <v>490</v>
      </c>
      <c r="N50" s="62" t="s">
        <v>490</v>
      </c>
      <c r="O50" s="63" t="s">
        <v>490</v>
      </c>
      <c r="P50" s="46"/>
      <c r="Q50" s="46"/>
      <c r="R50" s="46"/>
      <c r="S50" s="46"/>
      <c r="T50" s="46"/>
      <c r="U50" s="46"/>
    </row>
    <row r="51" spans="1:21" ht="30.75" customHeight="1" x14ac:dyDescent="0.2">
      <c r="A51" s="46"/>
      <c r="B51" s="1143"/>
      <c r="C51" s="1144"/>
      <c r="D51" s="64"/>
      <c r="E51" s="1147" t="s">
        <v>16</v>
      </c>
      <c r="F51" s="1147"/>
      <c r="G51" s="1147"/>
      <c r="H51" s="1147"/>
      <c r="I51" s="1147"/>
      <c r="J51" s="1148"/>
      <c r="K51" s="61">
        <v>1</v>
      </c>
      <c r="L51" s="62">
        <v>0</v>
      </c>
      <c r="M51" s="62" t="s">
        <v>490</v>
      </c>
      <c r="N51" s="62" t="s">
        <v>490</v>
      </c>
      <c r="O51" s="63" t="s">
        <v>490</v>
      </c>
      <c r="P51" s="46"/>
      <c r="Q51" s="46"/>
      <c r="R51" s="46"/>
      <c r="S51" s="46"/>
      <c r="T51" s="46"/>
      <c r="U51" s="46"/>
    </row>
    <row r="52" spans="1:21" ht="30.75" customHeight="1" x14ac:dyDescent="0.2">
      <c r="A52" s="46"/>
      <c r="B52" s="1149" t="s">
        <v>17</v>
      </c>
      <c r="C52" s="1150"/>
      <c r="D52" s="64"/>
      <c r="E52" s="1147" t="s">
        <v>18</v>
      </c>
      <c r="F52" s="1147"/>
      <c r="G52" s="1147"/>
      <c r="H52" s="1147"/>
      <c r="I52" s="1147"/>
      <c r="J52" s="1148"/>
      <c r="K52" s="61">
        <v>830</v>
      </c>
      <c r="L52" s="62">
        <v>944</v>
      </c>
      <c r="M52" s="62">
        <v>947</v>
      </c>
      <c r="N52" s="62">
        <v>958</v>
      </c>
      <c r="O52" s="63">
        <v>1023</v>
      </c>
      <c r="P52" s="46"/>
      <c r="Q52" s="46"/>
      <c r="R52" s="46"/>
      <c r="S52" s="46"/>
      <c r="T52" s="46"/>
      <c r="U52" s="46"/>
    </row>
    <row r="53" spans="1:21" ht="30.75" customHeight="1" thickBot="1" x14ac:dyDescent="0.25">
      <c r="A53" s="46"/>
      <c r="B53" s="1151" t="s">
        <v>19</v>
      </c>
      <c r="C53" s="1152"/>
      <c r="D53" s="65"/>
      <c r="E53" s="1153" t="s">
        <v>20</v>
      </c>
      <c r="F53" s="1153"/>
      <c r="G53" s="1153"/>
      <c r="H53" s="1153"/>
      <c r="I53" s="1153"/>
      <c r="J53" s="1154"/>
      <c r="K53" s="66">
        <v>173</v>
      </c>
      <c r="L53" s="67">
        <v>189</v>
      </c>
      <c r="M53" s="67">
        <v>222</v>
      </c>
      <c r="N53" s="67">
        <v>229</v>
      </c>
      <c r="O53" s="68">
        <v>220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5" t="s">
        <v>24</v>
      </c>
      <c r="C58" s="1156"/>
      <c r="D58" s="1161" t="s">
        <v>25</v>
      </c>
      <c r="E58" s="1162"/>
      <c r="F58" s="1162"/>
      <c r="G58" s="1162"/>
      <c r="H58" s="1162"/>
      <c r="I58" s="1162"/>
      <c r="J58" s="1163"/>
      <c r="K58" s="81"/>
      <c r="L58" s="82"/>
      <c r="M58" s="82"/>
      <c r="N58" s="82"/>
      <c r="O58" s="83"/>
    </row>
    <row r="59" spans="1:21" ht="31.5" customHeight="1" x14ac:dyDescent="0.2">
      <c r="B59" s="1157"/>
      <c r="C59" s="1158"/>
      <c r="D59" s="1164" t="s">
        <v>26</v>
      </c>
      <c r="E59" s="1165"/>
      <c r="F59" s="1165"/>
      <c r="G59" s="1165"/>
      <c r="H59" s="1165"/>
      <c r="I59" s="1165"/>
      <c r="J59" s="1166"/>
      <c r="K59" s="84"/>
      <c r="L59" s="85"/>
      <c r="M59" s="85"/>
      <c r="N59" s="85"/>
      <c r="O59" s="86"/>
    </row>
    <row r="60" spans="1:21" ht="31.5" customHeight="1" thickBot="1" x14ac:dyDescent="0.25">
      <c r="B60" s="1159"/>
      <c r="C60" s="1160"/>
      <c r="D60" s="1167" t="s">
        <v>27</v>
      </c>
      <c r="E60" s="1168"/>
      <c r="F60" s="1168"/>
      <c r="G60" s="1168"/>
      <c r="H60" s="1168"/>
      <c r="I60" s="1168"/>
      <c r="J60" s="1169"/>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i2YgDxHb+u2SbE1xfsXjBCu/u0lDs6ouaM+9DdQz3axUwTqh+oiW/fz3yc1BaE3j4jKU0IAmWqUTy6IjbjMtQ==" saltValue="9MiKTZ/W1wA7DsvRHcRa2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Normal="100" zoomScaleSheetLayoutView="100" workbookViewId="0">
      <selection activeCell="E42" sqref="E42:H42"/>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70" t="s">
        <v>30</v>
      </c>
      <c r="C41" s="1171"/>
      <c r="D41" s="103"/>
      <c r="E41" s="1176" t="s">
        <v>31</v>
      </c>
      <c r="F41" s="1176"/>
      <c r="G41" s="1176"/>
      <c r="H41" s="1177"/>
      <c r="I41" s="330">
        <v>10695</v>
      </c>
      <c r="J41" s="331">
        <v>10641</v>
      </c>
      <c r="K41" s="331">
        <v>9966</v>
      </c>
      <c r="L41" s="331">
        <v>9599</v>
      </c>
      <c r="M41" s="332">
        <v>8753</v>
      </c>
    </row>
    <row r="42" spans="2:13" ht="27.75" customHeight="1" x14ac:dyDescent="0.2">
      <c r="B42" s="1172"/>
      <c r="C42" s="1173"/>
      <c r="D42" s="104"/>
      <c r="E42" s="1178" t="s">
        <v>32</v>
      </c>
      <c r="F42" s="1178"/>
      <c r="G42" s="1178"/>
      <c r="H42" s="1179"/>
      <c r="I42" s="333" t="s">
        <v>490</v>
      </c>
      <c r="J42" s="334" t="s">
        <v>490</v>
      </c>
      <c r="K42" s="334" t="s">
        <v>490</v>
      </c>
      <c r="L42" s="334" t="s">
        <v>490</v>
      </c>
      <c r="M42" s="335" t="s">
        <v>490</v>
      </c>
    </row>
    <row r="43" spans="2:13" ht="27.75" customHeight="1" x14ac:dyDescent="0.2">
      <c r="B43" s="1172"/>
      <c r="C43" s="1173"/>
      <c r="D43" s="104"/>
      <c r="E43" s="1178" t="s">
        <v>33</v>
      </c>
      <c r="F43" s="1178"/>
      <c r="G43" s="1178"/>
      <c r="H43" s="1179"/>
      <c r="I43" s="333">
        <v>72</v>
      </c>
      <c r="J43" s="334">
        <v>64</v>
      </c>
      <c r="K43" s="334">
        <v>58</v>
      </c>
      <c r="L43" s="334">
        <v>41</v>
      </c>
      <c r="M43" s="335">
        <v>117</v>
      </c>
    </row>
    <row r="44" spans="2:13" ht="27.75" customHeight="1" x14ac:dyDescent="0.2">
      <c r="B44" s="1172"/>
      <c r="C44" s="1173"/>
      <c r="D44" s="104"/>
      <c r="E44" s="1178" t="s">
        <v>34</v>
      </c>
      <c r="F44" s="1178"/>
      <c r="G44" s="1178"/>
      <c r="H44" s="1179"/>
      <c r="I44" s="333">
        <v>48</v>
      </c>
      <c r="J44" s="334">
        <v>34</v>
      </c>
      <c r="K44" s="334">
        <v>159</v>
      </c>
      <c r="L44" s="334">
        <v>103</v>
      </c>
      <c r="M44" s="335">
        <v>74</v>
      </c>
    </row>
    <row r="45" spans="2:13" ht="27.75" customHeight="1" x14ac:dyDescent="0.2">
      <c r="B45" s="1172"/>
      <c r="C45" s="1173"/>
      <c r="D45" s="104"/>
      <c r="E45" s="1178" t="s">
        <v>35</v>
      </c>
      <c r="F45" s="1178"/>
      <c r="G45" s="1178"/>
      <c r="H45" s="1179"/>
      <c r="I45" s="333">
        <v>127</v>
      </c>
      <c r="J45" s="334">
        <v>73</v>
      </c>
      <c r="K45" s="334">
        <v>73</v>
      </c>
      <c r="L45" s="334">
        <v>122</v>
      </c>
      <c r="M45" s="335">
        <v>72</v>
      </c>
    </row>
    <row r="46" spans="2:13" ht="27.75" customHeight="1" x14ac:dyDescent="0.2">
      <c r="B46" s="1172"/>
      <c r="C46" s="1173"/>
      <c r="D46" s="105"/>
      <c r="E46" s="1178" t="s">
        <v>36</v>
      </c>
      <c r="F46" s="1178"/>
      <c r="G46" s="1178"/>
      <c r="H46" s="1179"/>
      <c r="I46" s="333" t="s">
        <v>490</v>
      </c>
      <c r="J46" s="334" t="s">
        <v>490</v>
      </c>
      <c r="K46" s="334" t="s">
        <v>490</v>
      </c>
      <c r="L46" s="334" t="s">
        <v>490</v>
      </c>
      <c r="M46" s="335" t="s">
        <v>490</v>
      </c>
    </row>
    <row r="47" spans="2:13" ht="27.75" customHeight="1" x14ac:dyDescent="0.2">
      <c r="B47" s="1172"/>
      <c r="C47" s="1173"/>
      <c r="D47" s="106"/>
      <c r="E47" s="1180" t="s">
        <v>37</v>
      </c>
      <c r="F47" s="1181"/>
      <c r="G47" s="1181"/>
      <c r="H47" s="1182"/>
      <c r="I47" s="333" t="s">
        <v>490</v>
      </c>
      <c r="J47" s="334" t="s">
        <v>490</v>
      </c>
      <c r="K47" s="334" t="s">
        <v>490</v>
      </c>
      <c r="L47" s="334" t="s">
        <v>490</v>
      </c>
      <c r="M47" s="335" t="s">
        <v>490</v>
      </c>
    </row>
    <row r="48" spans="2:13" ht="27.75" customHeight="1" x14ac:dyDescent="0.2">
      <c r="B48" s="1172"/>
      <c r="C48" s="1173"/>
      <c r="D48" s="104"/>
      <c r="E48" s="1178" t="s">
        <v>38</v>
      </c>
      <c r="F48" s="1178"/>
      <c r="G48" s="1178"/>
      <c r="H48" s="1179"/>
      <c r="I48" s="333" t="s">
        <v>490</v>
      </c>
      <c r="J48" s="334" t="s">
        <v>490</v>
      </c>
      <c r="K48" s="334" t="s">
        <v>490</v>
      </c>
      <c r="L48" s="334" t="s">
        <v>490</v>
      </c>
      <c r="M48" s="335" t="s">
        <v>490</v>
      </c>
    </row>
    <row r="49" spans="2:13" ht="27.75" customHeight="1" x14ac:dyDescent="0.2">
      <c r="B49" s="1174"/>
      <c r="C49" s="1175"/>
      <c r="D49" s="104"/>
      <c r="E49" s="1178" t="s">
        <v>39</v>
      </c>
      <c r="F49" s="1178"/>
      <c r="G49" s="1178"/>
      <c r="H49" s="1179"/>
      <c r="I49" s="333" t="s">
        <v>490</v>
      </c>
      <c r="J49" s="334" t="s">
        <v>490</v>
      </c>
      <c r="K49" s="334" t="s">
        <v>490</v>
      </c>
      <c r="L49" s="334" t="s">
        <v>490</v>
      </c>
      <c r="M49" s="335" t="s">
        <v>490</v>
      </c>
    </row>
    <row r="50" spans="2:13" ht="27.75" customHeight="1" x14ac:dyDescent="0.2">
      <c r="B50" s="1183" t="s">
        <v>40</v>
      </c>
      <c r="C50" s="1184"/>
      <c r="D50" s="107"/>
      <c r="E50" s="1178" t="s">
        <v>41</v>
      </c>
      <c r="F50" s="1178"/>
      <c r="G50" s="1178"/>
      <c r="H50" s="1179"/>
      <c r="I50" s="333">
        <v>4190</v>
      </c>
      <c r="J50" s="334">
        <v>4207</v>
      </c>
      <c r="K50" s="334">
        <v>4339</v>
      </c>
      <c r="L50" s="334">
        <v>4497</v>
      </c>
      <c r="M50" s="335">
        <v>4269</v>
      </c>
    </row>
    <row r="51" spans="2:13" ht="27.75" customHeight="1" x14ac:dyDescent="0.2">
      <c r="B51" s="1172"/>
      <c r="C51" s="1173"/>
      <c r="D51" s="104"/>
      <c r="E51" s="1178" t="s">
        <v>42</v>
      </c>
      <c r="F51" s="1178"/>
      <c r="G51" s="1178"/>
      <c r="H51" s="1179"/>
      <c r="I51" s="333" t="s">
        <v>490</v>
      </c>
      <c r="J51" s="334" t="s">
        <v>490</v>
      </c>
      <c r="K51" s="334" t="s">
        <v>490</v>
      </c>
      <c r="L51" s="334" t="s">
        <v>490</v>
      </c>
      <c r="M51" s="335" t="s">
        <v>490</v>
      </c>
    </row>
    <row r="52" spans="2:13" ht="27.75" customHeight="1" x14ac:dyDescent="0.2">
      <c r="B52" s="1174"/>
      <c r="C52" s="1175"/>
      <c r="D52" s="104"/>
      <c r="E52" s="1178" t="s">
        <v>43</v>
      </c>
      <c r="F52" s="1178"/>
      <c r="G52" s="1178"/>
      <c r="H52" s="1179"/>
      <c r="I52" s="333">
        <v>9938</v>
      </c>
      <c r="J52" s="334">
        <v>9245</v>
      </c>
      <c r="K52" s="334">
        <v>8584</v>
      </c>
      <c r="L52" s="334">
        <v>8394</v>
      </c>
      <c r="M52" s="335">
        <v>7319</v>
      </c>
    </row>
    <row r="53" spans="2:13" ht="27.75" customHeight="1" thickBot="1" x14ac:dyDescent="0.25">
      <c r="B53" s="1185" t="s">
        <v>19</v>
      </c>
      <c r="C53" s="1186"/>
      <c r="D53" s="108"/>
      <c r="E53" s="1187" t="s">
        <v>44</v>
      </c>
      <c r="F53" s="1187"/>
      <c r="G53" s="1187"/>
      <c r="H53" s="1188"/>
      <c r="I53" s="336">
        <v>-3186</v>
      </c>
      <c r="J53" s="337">
        <v>-2640</v>
      </c>
      <c r="K53" s="337">
        <v>-2666</v>
      </c>
      <c r="L53" s="337">
        <v>-3026</v>
      </c>
      <c r="M53" s="338">
        <v>-2570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qFA4fWvahGeIObtSp11ZxiXHU37pAGd3TKQXwkVOae8nsbeJGWGFj6VrdHz2SNhWYgTJ9LO/YDVuUff6LTgPg==" saltValue="sv9X1HYDjY5Avy69LWD/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7" zoomScale="70" zoomScaleNormal="70" zoomScaleSheetLayoutView="100" workbookViewId="0">
      <selection activeCell="C63" sqref="C63:E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7" t="s">
        <v>46</v>
      </c>
      <c r="D55" s="1197"/>
      <c r="E55" s="1198"/>
      <c r="F55" s="339">
        <v>2589</v>
      </c>
      <c r="G55" s="339">
        <v>2441</v>
      </c>
      <c r="H55" s="340">
        <v>2405</v>
      </c>
    </row>
    <row r="56" spans="2:8" ht="52.5" customHeight="1" x14ac:dyDescent="0.2">
      <c r="B56" s="120"/>
      <c r="C56" s="1199" t="s">
        <v>47</v>
      </c>
      <c r="D56" s="1199"/>
      <c r="E56" s="1200"/>
      <c r="F56" s="341">
        <v>212</v>
      </c>
      <c r="G56" s="341">
        <v>197</v>
      </c>
      <c r="H56" s="342">
        <v>182</v>
      </c>
    </row>
    <row r="57" spans="2:8" ht="53.25" customHeight="1" x14ac:dyDescent="0.2">
      <c r="B57" s="120"/>
      <c r="C57" s="1201" t="s">
        <v>48</v>
      </c>
      <c r="D57" s="1201"/>
      <c r="E57" s="1202"/>
      <c r="F57" s="343">
        <v>1519</v>
      </c>
      <c r="G57" s="343">
        <v>1841</v>
      </c>
      <c r="H57" s="344">
        <v>1663</v>
      </c>
    </row>
    <row r="58" spans="2:8" ht="45.75" customHeight="1" x14ac:dyDescent="0.2">
      <c r="B58" s="121"/>
      <c r="C58" s="1189" t="s">
        <v>561</v>
      </c>
      <c r="D58" s="1190"/>
      <c r="E58" s="1191"/>
      <c r="F58" s="345">
        <v>1007</v>
      </c>
      <c r="G58" s="345">
        <v>1209</v>
      </c>
      <c r="H58" s="346">
        <v>1152</v>
      </c>
    </row>
    <row r="59" spans="2:8" ht="45.75" customHeight="1" x14ac:dyDescent="0.2">
      <c r="B59" s="121"/>
      <c r="C59" s="1189" t="s">
        <v>562</v>
      </c>
      <c r="D59" s="1190"/>
      <c r="E59" s="1191"/>
      <c r="F59" s="345">
        <v>136</v>
      </c>
      <c r="G59" s="345">
        <v>136</v>
      </c>
      <c r="H59" s="346">
        <v>136</v>
      </c>
    </row>
    <row r="60" spans="2:8" ht="45.75" customHeight="1" x14ac:dyDescent="0.2">
      <c r="B60" s="121"/>
      <c r="C60" s="1189" t="s">
        <v>563</v>
      </c>
      <c r="D60" s="1190"/>
      <c r="E60" s="1191"/>
      <c r="F60" s="345">
        <v>95</v>
      </c>
      <c r="G60" s="345">
        <v>89</v>
      </c>
      <c r="H60" s="346">
        <v>121</v>
      </c>
    </row>
    <row r="61" spans="2:8" ht="45.75" customHeight="1" x14ac:dyDescent="0.2">
      <c r="B61" s="121"/>
      <c r="C61" s="1189" t="s">
        <v>565</v>
      </c>
      <c r="D61" s="1190"/>
      <c r="E61" s="1191"/>
      <c r="F61" s="345">
        <v>140</v>
      </c>
      <c r="G61" s="345">
        <v>260</v>
      </c>
      <c r="H61" s="346">
        <v>102</v>
      </c>
    </row>
    <row r="62" spans="2:8" ht="45.75" customHeight="1" thickBot="1" x14ac:dyDescent="0.25">
      <c r="B62" s="122"/>
      <c r="C62" s="1192" t="s">
        <v>564</v>
      </c>
      <c r="D62" s="1193"/>
      <c r="E62" s="1194"/>
      <c r="F62" s="347">
        <v>89</v>
      </c>
      <c r="G62" s="347">
        <v>89</v>
      </c>
      <c r="H62" s="348">
        <v>89</v>
      </c>
    </row>
    <row r="63" spans="2:8" ht="52.5" customHeight="1" thickBot="1" x14ac:dyDescent="0.25">
      <c r="B63" s="123"/>
      <c r="C63" s="1195" t="s">
        <v>49</v>
      </c>
      <c r="D63" s="1195"/>
      <c r="E63" s="1196"/>
      <c r="F63" s="349">
        <v>4320</v>
      </c>
      <c r="G63" s="349">
        <v>4479</v>
      </c>
      <c r="H63" s="350">
        <v>4251</v>
      </c>
    </row>
    <row r="64" spans="2:8" ht="13.2" x14ac:dyDescent="0.2"/>
  </sheetData>
  <sheetProtection algorithmName="SHA-512" hashValue="RT4RfI8GPSV4P1AEg43QcUd2Xgll4I9EXTs3I6Hb3o5YogUr0hVZV7Fa8DuEXyC9NZD0reB+yTHhCNekqRT81A==" saltValue="32gDihU7ZuSGXI+m/Ljt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644895</v>
      </c>
      <c r="E3" s="142"/>
      <c r="F3" s="143">
        <v>126525</v>
      </c>
      <c r="G3" s="144"/>
      <c r="H3" s="145"/>
    </row>
    <row r="4" spans="1:8" x14ac:dyDescent="0.2">
      <c r="A4" s="146"/>
      <c r="B4" s="147"/>
      <c r="C4" s="148"/>
      <c r="D4" s="149">
        <v>47100</v>
      </c>
      <c r="E4" s="150"/>
      <c r="F4" s="151">
        <v>67052</v>
      </c>
      <c r="G4" s="152"/>
      <c r="H4" s="153"/>
    </row>
    <row r="5" spans="1:8" x14ac:dyDescent="0.2">
      <c r="A5" s="134" t="s">
        <v>522</v>
      </c>
      <c r="B5" s="139"/>
      <c r="C5" s="140"/>
      <c r="D5" s="141">
        <v>392765</v>
      </c>
      <c r="E5" s="142"/>
      <c r="F5" s="143">
        <v>122054</v>
      </c>
      <c r="G5" s="144"/>
      <c r="H5" s="145"/>
    </row>
    <row r="6" spans="1:8" x14ac:dyDescent="0.2">
      <c r="A6" s="146"/>
      <c r="B6" s="147"/>
      <c r="C6" s="148"/>
      <c r="D6" s="149">
        <v>73129</v>
      </c>
      <c r="E6" s="150"/>
      <c r="F6" s="151">
        <v>68298</v>
      </c>
      <c r="G6" s="152"/>
      <c r="H6" s="153"/>
    </row>
    <row r="7" spans="1:8" x14ac:dyDescent="0.2">
      <c r="A7" s="134" t="s">
        <v>523</v>
      </c>
      <c r="B7" s="139"/>
      <c r="C7" s="140"/>
      <c r="D7" s="141">
        <v>179927</v>
      </c>
      <c r="E7" s="142"/>
      <c r="F7" s="143">
        <v>111644</v>
      </c>
      <c r="G7" s="144"/>
      <c r="H7" s="145"/>
    </row>
    <row r="8" spans="1:8" x14ac:dyDescent="0.2">
      <c r="A8" s="146"/>
      <c r="B8" s="147"/>
      <c r="C8" s="148"/>
      <c r="D8" s="149">
        <v>100478</v>
      </c>
      <c r="E8" s="150"/>
      <c r="F8" s="151">
        <v>66606</v>
      </c>
      <c r="G8" s="152"/>
      <c r="H8" s="153"/>
    </row>
    <row r="9" spans="1:8" x14ac:dyDescent="0.2">
      <c r="A9" s="134" t="s">
        <v>524</v>
      </c>
      <c r="B9" s="139"/>
      <c r="C9" s="140"/>
      <c r="D9" s="141">
        <v>214424</v>
      </c>
      <c r="E9" s="142"/>
      <c r="F9" s="143">
        <v>127917</v>
      </c>
      <c r="G9" s="144"/>
      <c r="H9" s="145"/>
    </row>
    <row r="10" spans="1:8" x14ac:dyDescent="0.2">
      <c r="A10" s="146"/>
      <c r="B10" s="147"/>
      <c r="C10" s="148"/>
      <c r="D10" s="149">
        <v>70874</v>
      </c>
      <c r="E10" s="150"/>
      <c r="F10" s="151">
        <v>69746</v>
      </c>
      <c r="G10" s="152"/>
      <c r="H10" s="153"/>
    </row>
    <row r="11" spans="1:8" x14ac:dyDescent="0.2">
      <c r="A11" s="134" t="s">
        <v>525</v>
      </c>
      <c r="B11" s="139"/>
      <c r="C11" s="140"/>
      <c r="D11" s="141">
        <v>86911</v>
      </c>
      <c r="E11" s="142"/>
      <c r="F11" s="143">
        <v>135931</v>
      </c>
      <c r="G11" s="144"/>
      <c r="H11" s="145"/>
    </row>
    <row r="12" spans="1:8" x14ac:dyDescent="0.2">
      <c r="A12" s="146"/>
      <c r="B12" s="147"/>
      <c r="C12" s="154"/>
      <c r="D12" s="149">
        <v>74797</v>
      </c>
      <c r="E12" s="150"/>
      <c r="F12" s="151">
        <v>75320</v>
      </c>
      <c r="G12" s="152"/>
      <c r="H12" s="153"/>
    </row>
    <row r="13" spans="1:8" x14ac:dyDescent="0.2">
      <c r="A13" s="134"/>
      <c r="B13" s="139"/>
      <c r="C13" s="140"/>
      <c r="D13" s="141">
        <v>303784</v>
      </c>
      <c r="E13" s="142"/>
      <c r="F13" s="143">
        <v>124814</v>
      </c>
      <c r="G13" s="155"/>
      <c r="H13" s="145"/>
    </row>
    <row r="14" spans="1:8" x14ac:dyDescent="0.2">
      <c r="A14" s="146"/>
      <c r="B14" s="147"/>
      <c r="C14" s="148"/>
      <c r="D14" s="149">
        <v>73276</v>
      </c>
      <c r="E14" s="150"/>
      <c r="F14" s="151">
        <v>69404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10.79</v>
      </c>
      <c r="C19" s="156">
        <f>ROUND(VALUE(SUBSTITUTE(実質収支比率等に係る経年分析!G$48,"▲","-")),2)</f>
        <v>17.71</v>
      </c>
      <c r="D19" s="156">
        <f>ROUND(VALUE(SUBSTITUTE(実質収支比率等に係る経年分析!H$48,"▲","-")),2)</f>
        <v>10.16</v>
      </c>
      <c r="E19" s="156">
        <f>ROUND(VALUE(SUBSTITUTE(実質収支比率等に係る経年分析!I$48,"▲","-")),2)</f>
        <v>8.42</v>
      </c>
      <c r="F19" s="156">
        <f>ROUND(VALUE(SUBSTITUTE(実質収支比率等に係る経年分析!J$48,"▲","-")),2)</f>
        <v>7.83</v>
      </c>
    </row>
    <row r="20" spans="1:11" x14ac:dyDescent="0.2">
      <c r="A20" s="156" t="s">
        <v>53</v>
      </c>
      <c r="B20" s="156">
        <f>ROUND(VALUE(SUBSTITUTE(実質収支比率等に係る経年分析!F$47,"▲","-")),2)</f>
        <v>75.819999999999993</v>
      </c>
      <c r="C20" s="156">
        <f>ROUND(VALUE(SUBSTITUTE(実質収支比率等に係る経年分析!G$47,"▲","-")),2)</f>
        <v>72.86</v>
      </c>
      <c r="D20" s="156">
        <f>ROUND(VALUE(SUBSTITUTE(実質収支比率等に係る経年分析!H$47,"▲","-")),2)</f>
        <v>76.41</v>
      </c>
      <c r="E20" s="156">
        <f>ROUND(VALUE(SUBSTITUTE(実質収支比率等に係る経年分析!I$47,"▲","-")),2)</f>
        <v>69.91</v>
      </c>
      <c r="F20" s="156">
        <f>ROUND(VALUE(SUBSTITUTE(実質収支比率等に係る経年分析!J$47,"▲","-")),2)</f>
        <v>65.87</v>
      </c>
    </row>
    <row r="21" spans="1:11" x14ac:dyDescent="0.2">
      <c r="A21" s="156" t="s">
        <v>54</v>
      </c>
      <c r="B21" s="156">
        <f>IF(ISNUMBER(VALUE(SUBSTITUTE(実質収支比率等に係る経年分析!F$49,"▲","-"))),ROUND(VALUE(SUBSTITUTE(実質収支比率等に係る経年分析!F$49,"▲","-")),2),NA())</f>
        <v>6.28</v>
      </c>
      <c r="C21" s="156">
        <f>IF(ISNUMBER(VALUE(SUBSTITUTE(実質収支比率等に係る経年分析!G$49,"▲","-"))),ROUND(VALUE(SUBSTITUTE(実質収支比率等に係る経年分析!G$49,"▲","-")),2),NA())</f>
        <v>12.88</v>
      </c>
      <c r="D21" s="156">
        <f>IF(ISNUMBER(VALUE(SUBSTITUTE(実質収支比率等に係る経年分析!H$49,"▲","-"))),ROUND(VALUE(SUBSTITUTE(実質収支比率等に係る経年分析!H$49,"▲","-")),2),NA())</f>
        <v>-5.54</v>
      </c>
      <c r="E21" s="156">
        <f>IF(ISNUMBER(VALUE(SUBSTITUTE(実質収支比率等に係る経年分析!I$49,"▲","-"))),ROUND(VALUE(SUBSTITUTE(実質収支比率等に係る経年分析!I$49,"▲","-")),2),NA())</f>
        <v>-5.67</v>
      </c>
      <c r="F21" s="156">
        <f>IF(ISNUMBER(VALUE(SUBSTITUTE(実質収支比率等に係る経年分析!J$49,"▲","-"))),ROUND(VALUE(SUBSTITUTE(実質収支比率等に係る経年分析!J$49,"▲","-")),2),NA())</f>
        <v>-1.21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0.28999999999999998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4.9800000000000004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西原村住宅用地造成事業特別会計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0.14000000000000001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0.18</v>
      </c>
    </row>
    <row r="31" spans="1:11" x14ac:dyDescent="0.2">
      <c r="A31" s="157" t="str">
        <f>IF(連結実質赤字比率に係る赤字・黒字の構成分析!C$39="",NA(),連結実質赤字比率に係る赤字・黒字の構成分析!C$39)</f>
        <v>西原村工業団地造成事業特別会計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1.1499999999999999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0.79</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3.55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3.13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3.32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1.04</v>
      </c>
    </row>
    <row r="33" spans="1:16" x14ac:dyDescent="0.2">
      <c r="A33" s="157" t="str">
        <f>IF(連結実質赤字比率に係る赤字・黒字の構成分析!C$37="",NA(),連結実質赤字比率に係る赤字・黒字の構成分析!C$37)</f>
        <v>西原村工業用水道事業会計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6.46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6.13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6.25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6.44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6.08</v>
      </c>
    </row>
    <row r="34" spans="1:16" x14ac:dyDescent="0.2">
      <c r="A34" s="157" t="str">
        <f>IF(連結実質赤字比率に係る赤字・黒字の構成分析!C$36="",NA(),連結実質赤字比率に係る赤字・黒字の構成分析!C$36)</f>
        <v>西原村中央簡易水道事業会計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6.12</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3.58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4.8600000000000003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6.19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10.15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8.41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7.82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830</v>
      </c>
      <c r="E42" s="158"/>
      <c r="F42" s="158"/>
      <c r="G42" s="158">
        <f>'実質公債費比率（分子）の構造'!L$52</f>
        <v>944</v>
      </c>
      <c r="H42" s="158"/>
      <c r="I42" s="158"/>
      <c r="J42" s="158">
        <f>'実質公債費比率（分子）の構造'!M$52</f>
        <v>947</v>
      </c>
      <c r="K42" s="158"/>
      <c r="L42" s="158"/>
      <c r="M42" s="158">
        <f>'実質公債費比率（分子）の構造'!N$52</f>
        <v>958</v>
      </c>
      <c r="N42" s="158"/>
      <c r="O42" s="158"/>
      <c r="P42" s="158">
        <f>'実質公債費比率（分子）の構造'!O$52</f>
        <v>1023</v>
      </c>
    </row>
    <row r="43" spans="1:16" x14ac:dyDescent="0.2">
      <c r="A43" s="158" t="s">
        <v>16</v>
      </c>
      <c r="B43" s="158">
        <f>'実質公債費比率（分子）の構造'!K$51</f>
        <v>1</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44</v>
      </c>
      <c r="C45" s="158"/>
      <c r="D45" s="158"/>
      <c r="E45" s="158">
        <f>'実質公債費比率（分子）の構造'!L$49</f>
        <v>18</v>
      </c>
      <c r="F45" s="158"/>
      <c r="G45" s="158"/>
      <c r="H45" s="158">
        <f>'実質公債費比率（分子）の構造'!M$49</f>
        <v>11</v>
      </c>
      <c r="I45" s="158"/>
      <c r="J45" s="158"/>
      <c r="K45" s="158">
        <f>'実質公債費比率（分子）の構造'!N$49</f>
        <v>10</v>
      </c>
      <c r="L45" s="158"/>
      <c r="M45" s="158"/>
      <c r="N45" s="158">
        <f>'実質公債費比率（分子）の構造'!O$49</f>
        <v>10</v>
      </c>
      <c r="O45" s="158"/>
      <c r="P45" s="158"/>
    </row>
    <row r="46" spans="1:16" x14ac:dyDescent="0.2">
      <c r="A46" s="158" t="s">
        <v>64</v>
      </c>
      <c r="B46" s="158">
        <f>'実質公債費比率（分子）の構造'!K$48</f>
        <v>7</v>
      </c>
      <c r="C46" s="158"/>
      <c r="D46" s="158"/>
      <c r="E46" s="158">
        <f>'実質公債費比率（分子）の構造'!L$48</f>
        <v>8</v>
      </c>
      <c r="F46" s="158"/>
      <c r="G46" s="158"/>
      <c r="H46" s="158">
        <f>'実質公債費比率（分子）の構造'!M$48</f>
        <v>7</v>
      </c>
      <c r="I46" s="158"/>
      <c r="J46" s="158"/>
      <c r="K46" s="158">
        <f>'実質公債費比率（分子）の構造'!N$48</f>
        <v>8</v>
      </c>
      <c r="L46" s="158"/>
      <c r="M46" s="158"/>
      <c r="N46" s="158">
        <f>'実質公債費比率（分子）の構造'!O$48</f>
        <v>17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951</v>
      </c>
      <c r="C49" s="158"/>
      <c r="D49" s="158"/>
      <c r="E49" s="158">
        <f>'実質公債費比率（分子）の構造'!L$45</f>
        <v>1107</v>
      </c>
      <c r="F49" s="158"/>
      <c r="G49" s="158"/>
      <c r="H49" s="158">
        <f>'実質公債費比率（分子）の構造'!M$45</f>
        <v>1151</v>
      </c>
      <c r="I49" s="158"/>
      <c r="J49" s="158"/>
      <c r="K49" s="158">
        <f>'実質公債費比率（分子）の構造'!N$45</f>
        <v>1169</v>
      </c>
      <c r="L49" s="158"/>
      <c r="M49" s="158"/>
      <c r="N49" s="158">
        <f>'実質公債費比率（分子）の構造'!O$45</f>
        <v>1216</v>
      </c>
      <c r="O49" s="158"/>
      <c r="P49" s="158"/>
    </row>
    <row r="50" spans="1:16" x14ac:dyDescent="0.2">
      <c r="A50" s="158" t="s">
        <v>67</v>
      </c>
      <c r="B50" s="158" t="e">
        <f>NA()</f>
        <v>#N/A</v>
      </c>
      <c r="C50" s="158">
        <f>IF(ISNUMBER('実質公債費比率（分子）の構造'!K$53),'実質公債費比率（分子）の構造'!K$53,NA())</f>
        <v>173</v>
      </c>
      <c r="D50" s="158" t="e">
        <f>NA()</f>
        <v>#N/A</v>
      </c>
      <c r="E50" s="158" t="e">
        <f>NA()</f>
        <v>#N/A</v>
      </c>
      <c r="F50" s="158">
        <f>IF(ISNUMBER('実質公債費比率（分子）の構造'!L$53),'実質公債費比率（分子）の構造'!L$53,NA())</f>
        <v>189</v>
      </c>
      <c r="G50" s="158" t="e">
        <f>NA()</f>
        <v>#N/A</v>
      </c>
      <c r="H50" s="158" t="e">
        <f>NA()</f>
        <v>#N/A</v>
      </c>
      <c r="I50" s="158">
        <f>IF(ISNUMBER('実質公債費比率（分子）の構造'!M$53),'実質公債費比率（分子）の構造'!M$53,NA())</f>
        <v>222</v>
      </c>
      <c r="J50" s="158" t="e">
        <f>NA()</f>
        <v>#N/A</v>
      </c>
      <c r="K50" s="158" t="e">
        <f>NA()</f>
        <v>#N/A</v>
      </c>
      <c r="L50" s="158">
        <f>IF(ISNUMBER('実質公債費比率（分子）の構造'!N$53),'実質公債費比率（分子）の構造'!N$53,NA())</f>
        <v>229</v>
      </c>
      <c r="M50" s="158" t="e">
        <f>NA()</f>
        <v>#N/A</v>
      </c>
      <c r="N50" s="158" t="e">
        <f>NA()</f>
        <v>#N/A</v>
      </c>
      <c r="O50" s="158">
        <f>IF(ISNUMBER('実質公債費比率（分子）の構造'!O$53),'実質公債費比率（分子）の構造'!O$53,NA())</f>
        <v>220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9938</v>
      </c>
      <c r="E56" s="157"/>
      <c r="F56" s="157"/>
      <c r="G56" s="157">
        <f>'将来負担比率（分子）の構造'!J$52</f>
        <v>9245</v>
      </c>
      <c r="H56" s="157"/>
      <c r="I56" s="157"/>
      <c r="J56" s="157">
        <f>'将来負担比率（分子）の構造'!K$52</f>
        <v>8584</v>
      </c>
      <c r="K56" s="157"/>
      <c r="L56" s="157"/>
      <c r="M56" s="157">
        <f>'将来負担比率（分子）の構造'!L$52</f>
        <v>8394</v>
      </c>
      <c r="N56" s="157"/>
      <c r="O56" s="157"/>
      <c r="P56" s="157">
        <f>'将来負担比率（分子）の構造'!M$52</f>
        <v>7319</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4190</v>
      </c>
      <c r="E58" s="157"/>
      <c r="F58" s="157"/>
      <c r="G58" s="157">
        <f>'将来負担比率（分子）の構造'!J$50</f>
        <v>4207</v>
      </c>
      <c r="H58" s="157"/>
      <c r="I58" s="157"/>
      <c r="J58" s="157">
        <f>'将来負担比率（分子）の構造'!K$50</f>
        <v>4339</v>
      </c>
      <c r="K58" s="157"/>
      <c r="L58" s="157"/>
      <c r="M58" s="157">
        <f>'将来負担比率（分子）の構造'!L$50</f>
        <v>4497</v>
      </c>
      <c r="N58" s="157"/>
      <c r="O58" s="157"/>
      <c r="P58" s="157">
        <f>'将来負担比率（分子）の構造'!M$50</f>
        <v>4269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127</v>
      </c>
      <c r="C62" s="157"/>
      <c r="D62" s="157"/>
      <c r="E62" s="157">
        <f>'将来負担比率（分子）の構造'!J$45</f>
        <v>73</v>
      </c>
      <c r="F62" s="157"/>
      <c r="G62" s="157"/>
      <c r="H62" s="157">
        <f>'将来負担比率（分子）の構造'!K$45</f>
        <v>73</v>
      </c>
      <c r="I62" s="157"/>
      <c r="J62" s="157"/>
      <c r="K62" s="157">
        <f>'将来負担比率（分子）の構造'!L$45</f>
        <v>122</v>
      </c>
      <c r="L62" s="157"/>
      <c r="M62" s="157"/>
      <c r="N62" s="157">
        <f>'将来負担比率（分子）の構造'!M$45</f>
        <v>72</v>
      </c>
      <c r="O62" s="157"/>
      <c r="P62" s="157"/>
    </row>
    <row r="63" spans="1:16" x14ac:dyDescent="0.2">
      <c r="A63" s="157" t="s">
        <v>34</v>
      </c>
      <c r="B63" s="157">
        <f>'将来負担比率（分子）の構造'!I$44</f>
        <v>48</v>
      </c>
      <c r="C63" s="157"/>
      <c r="D63" s="157"/>
      <c r="E63" s="157">
        <f>'将来負担比率（分子）の構造'!J$44</f>
        <v>34</v>
      </c>
      <c r="F63" s="157"/>
      <c r="G63" s="157"/>
      <c r="H63" s="157">
        <f>'将来負担比率（分子）の構造'!K$44</f>
        <v>159</v>
      </c>
      <c r="I63" s="157"/>
      <c r="J63" s="157"/>
      <c r="K63" s="157">
        <f>'将来負担比率（分子）の構造'!L$44</f>
        <v>103</v>
      </c>
      <c r="L63" s="157"/>
      <c r="M63" s="157"/>
      <c r="N63" s="157">
        <f>'将来負担比率（分子）の構造'!M$44</f>
        <v>74</v>
      </c>
      <c r="O63" s="157"/>
      <c r="P63" s="157"/>
    </row>
    <row r="64" spans="1:16" x14ac:dyDescent="0.2">
      <c r="A64" s="157" t="s">
        <v>33</v>
      </c>
      <c r="B64" s="157">
        <f>'将来負担比率（分子）の構造'!I$43</f>
        <v>72</v>
      </c>
      <c r="C64" s="157"/>
      <c r="D64" s="157"/>
      <c r="E64" s="157">
        <f>'将来負担比率（分子）の構造'!J$43</f>
        <v>64</v>
      </c>
      <c r="F64" s="157"/>
      <c r="G64" s="157"/>
      <c r="H64" s="157">
        <f>'将来負担比率（分子）の構造'!K$43</f>
        <v>58</v>
      </c>
      <c r="I64" s="157"/>
      <c r="J64" s="157"/>
      <c r="K64" s="157">
        <f>'将来負担比率（分子）の構造'!L$43</f>
        <v>41</v>
      </c>
      <c r="L64" s="157"/>
      <c r="M64" s="157"/>
      <c r="N64" s="157">
        <f>'将来負担比率（分子）の構造'!M$43</f>
        <v>117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10695</v>
      </c>
      <c r="C66" s="157"/>
      <c r="D66" s="157"/>
      <c r="E66" s="157">
        <f>'将来負担比率（分子）の構造'!J$41</f>
        <v>10641</v>
      </c>
      <c r="F66" s="157"/>
      <c r="G66" s="157"/>
      <c r="H66" s="157">
        <f>'将来負担比率（分子）の構造'!K$41</f>
        <v>9966</v>
      </c>
      <c r="I66" s="157"/>
      <c r="J66" s="157"/>
      <c r="K66" s="157">
        <f>'将来負担比率（分子）の構造'!L$41</f>
        <v>9599</v>
      </c>
      <c r="L66" s="157"/>
      <c r="M66" s="157"/>
      <c r="N66" s="157">
        <f>'将来負担比率（分子）の構造'!M$41</f>
        <v>8753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2589</v>
      </c>
      <c r="C72" s="161">
        <f>基金残高に係る経年分析!G55</f>
        <v>2441</v>
      </c>
      <c r="D72" s="161">
        <f>基金残高に係る経年分析!H55</f>
        <v>2405</v>
      </c>
    </row>
    <row r="73" spans="1:16" x14ac:dyDescent="0.2">
      <c r="A73" s="160" t="s">
        <v>74</v>
      </c>
      <c r="B73" s="161">
        <f>基金残高に係る経年分析!F56</f>
        <v>212</v>
      </c>
      <c r="C73" s="161">
        <f>基金残高に係る経年分析!G56</f>
        <v>197</v>
      </c>
      <c r="D73" s="161">
        <f>基金残高に係る経年分析!H56</f>
        <v>182</v>
      </c>
    </row>
    <row r="74" spans="1:16" x14ac:dyDescent="0.2">
      <c r="A74" s="160" t="s">
        <v>75</v>
      </c>
      <c r="B74" s="161">
        <f>基金残高に係る経年分析!F57</f>
        <v>1519</v>
      </c>
      <c r="C74" s="161">
        <f>基金残高に係る経年分析!G57</f>
        <v>1841</v>
      </c>
      <c r="D74" s="161">
        <f>基金残高に係る経年分析!H57</f>
        <v>1663</v>
      </c>
    </row>
  </sheetData>
  <sheetProtection algorithmName="SHA-512" hashValue="vtzmY74BaIPmxc/v+bX2yyQ2zMpSJqxjA0tqqtrH0nn4zg3+BAArenLbh4zRixdVVMEGs9Dp6hYb7rhc+IfYdA==" saltValue="lzI9yOlo8dkYdLV9cXY9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 workbookViewId="0">
      <selection activeCell="DD28" sqref="DD28:DK28"/>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1136144</v>
      </c>
      <c r="S5" s="600"/>
      <c r="T5" s="600"/>
      <c r="U5" s="600"/>
      <c r="V5" s="600"/>
      <c r="W5" s="600"/>
      <c r="X5" s="600"/>
      <c r="Y5" s="601"/>
      <c r="Z5" s="602">
        <v>16.100000000000001</v>
      </c>
      <c r="AA5" s="602"/>
      <c r="AB5" s="602"/>
      <c r="AC5" s="602"/>
      <c r="AD5" s="603">
        <v>1136144</v>
      </c>
      <c r="AE5" s="603"/>
      <c r="AF5" s="603"/>
      <c r="AG5" s="603"/>
      <c r="AH5" s="603"/>
      <c r="AI5" s="603"/>
      <c r="AJ5" s="603"/>
      <c r="AK5" s="603"/>
      <c r="AL5" s="604">
        <v>31.4</v>
      </c>
      <c r="AM5" s="605"/>
      <c r="AN5" s="605"/>
      <c r="AO5" s="606"/>
      <c r="AP5" s="596" t="s">
        <v>216</v>
      </c>
      <c r="AQ5" s="597"/>
      <c r="AR5" s="597"/>
      <c r="AS5" s="597"/>
      <c r="AT5" s="597"/>
      <c r="AU5" s="597"/>
      <c r="AV5" s="597"/>
      <c r="AW5" s="597"/>
      <c r="AX5" s="597"/>
      <c r="AY5" s="597"/>
      <c r="AZ5" s="597"/>
      <c r="BA5" s="597"/>
      <c r="BB5" s="597"/>
      <c r="BC5" s="597"/>
      <c r="BD5" s="597"/>
      <c r="BE5" s="597"/>
      <c r="BF5" s="598"/>
      <c r="BG5" s="610">
        <v>1136024</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51945</v>
      </c>
      <c r="S6" s="611"/>
      <c r="T6" s="611"/>
      <c r="U6" s="611"/>
      <c r="V6" s="611"/>
      <c r="W6" s="611"/>
      <c r="X6" s="611"/>
      <c r="Y6" s="612"/>
      <c r="Z6" s="613">
        <v>0.7</v>
      </c>
      <c r="AA6" s="613"/>
      <c r="AB6" s="613"/>
      <c r="AC6" s="613"/>
      <c r="AD6" s="614">
        <v>51945</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1136024</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66654</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66654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256</v>
      </c>
      <c r="S7" s="611"/>
      <c r="T7" s="611"/>
      <c r="U7" s="611"/>
      <c r="V7" s="611"/>
      <c r="W7" s="611"/>
      <c r="X7" s="611"/>
      <c r="Y7" s="612"/>
      <c r="Z7" s="613">
        <v>0</v>
      </c>
      <c r="AA7" s="613"/>
      <c r="AB7" s="613"/>
      <c r="AC7" s="613"/>
      <c r="AD7" s="614">
        <v>256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477437</v>
      </c>
      <c r="BH7" s="611"/>
      <c r="BI7" s="611"/>
      <c r="BJ7" s="611"/>
      <c r="BK7" s="611"/>
      <c r="BL7" s="611"/>
      <c r="BM7" s="611"/>
      <c r="BN7" s="612"/>
      <c r="BO7" s="613">
        <v>42</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1181037</v>
      </c>
      <c r="CS7" s="611"/>
      <c r="CT7" s="611"/>
      <c r="CU7" s="611"/>
      <c r="CV7" s="611"/>
      <c r="CW7" s="611"/>
      <c r="CX7" s="611"/>
      <c r="CY7" s="612"/>
      <c r="CZ7" s="613">
        <v>17.7</v>
      </c>
      <c r="DA7" s="613"/>
      <c r="DB7" s="613"/>
      <c r="DC7" s="613"/>
      <c r="DD7" s="619">
        <v>75177</v>
      </c>
      <c r="DE7" s="611"/>
      <c r="DF7" s="611"/>
      <c r="DG7" s="611"/>
      <c r="DH7" s="611"/>
      <c r="DI7" s="611"/>
      <c r="DJ7" s="611"/>
      <c r="DK7" s="611"/>
      <c r="DL7" s="611"/>
      <c r="DM7" s="611"/>
      <c r="DN7" s="611"/>
      <c r="DO7" s="611"/>
      <c r="DP7" s="612"/>
      <c r="DQ7" s="619">
        <v>967459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3066</v>
      </c>
      <c r="S8" s="611"/>
      <c r="T8" s="611"/>
      <c r="U8" s="611"/>
      <c r="V8" s="611"/>
      <c r="W8" s="611"/>
      <c r="X8" s="611"/>
      <c r="Y8" s="612"/>
      <c r="Z8" s="613">
        <v>0</v>
      </c>
      <c r="AA8" s="613"/>
      <c r="AB8" s="613"/>
      <c r="AC8" s="613"/>
      <c r="AD8" s="614">
        <v>3066</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10632</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1362816</v>
      </c>
      <c r="CS8" s="611"/>
      <c r="CT8" s="611"/>
      <c r="CU8" s="611"/>
      <c r="CV8" s="611"/>
      <c r="CW8" s="611"/>
      <c r="CX8" s="611"/>
      <c r="CY8" s="612"/>
      <c r="CZ8" s="613">
        <v>20.399999999999999</v>
      </c>
      <c r="DA8" s="613"/>
      <c r="DB8" s="613"/>
      <c r="DC8" s="613"/>
      <c r="DD8" s="619">
        <v>10178</v>
      </c>
      <c r="DE8" s="611"/>
      <c r="DF8" s="611"/>
      <c r="DG8" s="611"/>
      <c r="DH8" s="611"/>
      <c r="DI8" s="611"/>
      <c r="DJ8" s="611"/>
      <c r="DK8" s="611"/>
      <c r="DL8" s="611"/>
      <c r="DM8" s="611"/>
      <c r="DN8" s="611"/>
      <c r="DO8" s="611"/>
      <c r="DP8" s="612"/>
      <c r="DQ8" s="619">
        <v>817587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5188</v>
      </c>
      <c r="S9" s="611"/>
      <c r="T9" s="611"/>
      <c r="U9" s="611"/>
      <c r="V9" s="611"/>
      <c r="W9" s="611"/>
      <c r="X9" s="611"/>
      <c r="Y9" s="612"/>
      <c r="Z9" s="613">
        <v>0.1</v>
      </c>
      <c r="AA9" s="613"/>
      <c r="AB9" s="613"/>
      <c r="AC9" s="613"/>
      <c r="AD9" s="614">
        <v>5188</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254387</v>
      </c>
      <c r="BH9" s="611"/>
      <c r="BI9" s="611"/>
      <c r="BJ9" s="611"/>
      <c r="BK9" s="611"/>
      <c r="BL9" s="611"/>
      <c r="BM9" s="611"/>
      <c r="BN9" s="612"/>
      <c r="BO9" s="613">
        <v>22.4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320881</v>
      </c>
      <c r="CS9" s="611"/>
      <c r="CT9" s="611"/>
      <c r="CU9" s="611"/>
      <c r="CV9" s="611"/>
      <c r="CW9" s="611"/>
      <c r="CX9" s="611"/>
      <c r="CY9" s="612"/>
      <c r="CZ9" s="613">
        <v>4.8</v>
      </c>
      <c r="DA9" s="613"/>
      <c r="DB9" s="613"/>
      <c r="DC9" s="613"/>
      <c r="DD9" s="619">
        <v>11590</v>
      </c>
      <c r="DE9" s="611"/>
      <c r="DF9" s="611"/>
      <c r="DG9" s="611"/>
      <c r="DH9" s="611"/>
      <c r="DI9" s="611"/>
      <c r="DJ9" s="611"/>
      <c r="DK9" s="611"/>
      <c r="DL9" s="611"/>
      <c r="DM9" s="611"/>
      <c r="DN9" s="611"/>
      <c r="DO9" s="611"/>
      <c r="DP9" s="612"/>
      <c r="DQ9" s="619">
        <v>259987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29054</v>
      </c>
      <c r="BH10" s="611"/>
      <c r="BI10" s="611"/>
      <c r="BJ10" s="611"/>
      <c r="BK10" s="611"/>
      <c r="BL10" s="611"/>
      <c r="BM10" s="611"/>
      <c r="BN10" s="612"/>
      <c r="BO10" s="613">
        <v>2.6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178413</v>
      </c>
      <c r="S11" s="611"/>
      <c r="T11" s="611"/>
      <c r="U11" s="611"/>
      <c r="V11" s="611"/>
      <c r="W11" s="611"/>
      <c r="X11" s="611"/>
      <c r="Y11" s="612"/>
      <c r="Z11" s="615">
        <v>2.5</v>
      </c>
      <c r="AA11" s="616"/>
      <c r="AB11" s="616"/>
      <c r="AC11" s="622"/>
      <c r="AD11" s="619">
        <v>178413</v>
      </c>
      <c r="AE11" s="611"/>
      <c r="AF11" s="611"/>
      <c r="AG11" s="611"/>
      <c r="AH11" s="611"/>
      <c r="AI11" s="611"/>
      <c r="AJ11" s="611"/>
      <c r="AK11" s="612"/>
      <c r="AL11" s="615">
        <v>4.9000000000000004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183364</v>
      </c>
      <c r="BH11" s="611"/>
      <c r="BI11" s="611"/>
      <c r="BJ11" s="611"/>
      <c r="BK11" s="611"/>
      <c r="BL11" s="611"/>
      <c r="BM11" s="611"/>
      <c r="BN11" s="612"/>
      <c r="BO11" s="613">
        <v>16.100000000000001</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475443</v>
      </c>
      <c r="CS11" s="611"/>
      <c r="CT11" s="611"/>
      <c r="CU11" s="611"/>
      <c r="CV11" s="611"/>
      <c r="CW11" s="611"/>
      <c r="CX11" s="611"/>
      <c r="CY11" s="612"/>
      <c r="CZ11" s="613">
        <v>7.1</v>
      </c>
      <c r="DA11" s="613"/>
      <c r="DB11" s="613"/>
      <c r="DC11" s="613"/>
      <c r="DD11" s="619">
        <v>260849</v>
      </c>
      <c r="DE11" s="611"/>
      <c r="DF11" s="611"/>
      <c r="DG11" s="611"/>
      <c r="DH11" s="611"/>
      <c r="DI11" s="611"/>
      <c r="DJ11" s="611"/>
      <c r="DK11" s="611"/>
      <c r="DL11" s="611"/>
      <c r="DM11" s="611"/>
      <c r="DN11" s="611"/>
      <c r="DO11" s="611"/>
      <c r="DP11" s="612"/>
      <c r="DQ11" s="619">
        <v>105343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34656</v>
      </c>
      <c r="S12" s="611"/>
      <c r="T12" s="611"/>
      <c r="U12" s="611"/>
      <c r="V12" s="611"/>
      <c r="W12" s="611"/>
      <c r="X12" s="611"/>
      <c r="Y12" s="612"/>
      <c r="Z12" s="613">
        <v>0.5</v>
      </c>
      <c r="AA12" s="613"/>
      <c r="AB12" s="613"/>
      <c r="AC12" s="613"/>
      <c r="AD12" s="614">
        <v>34656</v>
      </c>
      <c r="AE12" s="614"/>
      <c r="AF12" s="614"/>
      <c r="AG12" s="614"/>
      <c r="AH12" s="614"/>
      <c r="AI12" s="614"/>
      <c r="AJ12" s="614"/>
      <c r="AK12" s="614"/>
      <c r="AL12" s="615">
        <v>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569890</v>
      </c>
      <c r="BH12" s="611"/>
      <c r="BI12" s="611"/>
      <c r="BJ12" s="611"/>
      <c r="BK12" s="611"/>
      <c r="BL12" s="611"/>
      <c r="BM12" s="611"/>
      <c r="BN12" s="612"/>
      <c r="BO12" s="613">
        <v>50.2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380730</v>
      </c>
      <c r="CS12" s="611"/>
      <c r="CT12" s="611"/>
      <c r="CU12" s="611"/>
      <c r="CV12" s="611"/>
      <c r="CW12" s="611"/>
      <c r="CX12" s="611"/>
      <c r="CY12" s="612"/>
      <c r="CZ12" s="613">
        <v>5.7</v>
      </c>
      <c r="DA12" s="613"/>
      <c r="DB12" s="613"/>
      <c r="DC12" s="613"/>
      <c r="DD12" s="619">
        <v>12296</v>
      </c>
      <c r="DE12" s="611"/>
      <c r="DF12" s="611"/>
      <c r="DG12" s="611"/>
      <c r="DH12" s="611"/>
      <c r="DI12" s="611"/>
      <c r="DJ12" s="611"/>
      <c r="DK12" s="611"/>
      <c r="DL12" s="611"/>
      <c r="DM12" s="611"/>
      <c r="DN12" s="611"/>
      <c r="DO12" s="611"/>
      <c r="DP12" s="612"/>
      <c r="DQ12" s="619">
        <v>341260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568403</v>
      </c>
      <c r="BH13" s="611"/>
      <c r="BI13" s="611"/>
      <c r="BJ13" s="611"/>
      <c r="BK13" s="611"/>
      <c r="BL13" s="611"/>
      <c r="BM13" s="611"/>
      <c r="BN13" s="612"/>
      <c r="BO13" s="613">
        <v>50</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326874</v>
      </c>
      <c r="CS13" s="611"/>
      <c r="CT13" s="611"/>
      <c r="CU13" s="611"/>
      <c r="CV13" s="611"/>
      <c r="CW13" s="611"/>
      <c r="CX13" s="611"/>
      <c r="CY13" s="612"/>
      <c r="CZ13" s="613">
        <v>4.9000000000000004</v>
      </c>
      <c r="DA13" s="613"/>
      <c r="DB13" s="613"/>
      <c r="DC13" s="613"/>
      <c r="DD13" s="619">
        <v>157301</v>
      </c>
      <c r="DE13" s="611"/>
      <c r="DF13" s="611"/>
      <c r="DG13" s="611"/>
      <c r="DH13" s="611"/>
      <c r="DI13" s="611"/>
      <c r="DJ13" s="611"/>
      <c r="DK13" s="611"/>
      <c r="DL13" s="611"/>
      <c r="DM13" s="611"/>
      <c r="DN13" s="611"/>
      <c r="DO13" s="611"/>
      <c r="DP13" s="612"/>
      <c r="DQ13" s="619">
        <v>108737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40076</v>
      </c>
      <c r="BH14" s="611"/>
      <c r="BI14" s="611"/>
      <c r="BJ14" s="611"/>
      <c r="BK14" s="611"/>
      <c r="BL14" s="611"/>
      <c r="BM14" s="611"/>
      <c r="BN14" s="612"/>
      <c r="BO14" s="613">
        <v>3.5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280266</v>
      </c>
      <c r="CS14" s="611"/>
      <c r="CT14" s="611"/>
      <c r="CU14" s="611"/>
      <c r="CV14" s="611"/>
      <c r="CW14" s="611"/>
      <c r="CX14" s="611"/>
      <c r="CY14" s="612"/>
      <c r="CZ14" s="613">
        <v>4.2</v>
      </c>
      <c r="DA14" s="613"/>
      <c r="DB14" s="613"/>
      <c r="DC14" s="613"/>
      <c r="DD14" s="619">
        <v>57749</v>
      </c>
      <c r="DE14" s="611"/>
      <c r="DF14" s="611"/>
      <c r="DG14" s="611"/>
      <c r="DH14" s="611"/>
      <c r="DI14" s="611"/>
      <c r="DJ14" s="611"/>
      <c r="DK14" s="611"/>
      <c r="DL14" s="611"/>
      <c r="DM14" s="611"/>
      <c r="DN14" s="611"/>
      <c r="DO14" s="611"/>
      <c r="DP14" s="612"/>
      <c r="DQ14" s="619">
        <v>216515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4953</v>
      </c>
      <c r="S15" s="611"/>
      <c r="T15" s="611"/>
      <c r="U15" s="611"/>
      <c r="V15" s="611"/>
      <c r="W15" s="611"/>
      <c r="X15" s="611"/>
      <c r="Y15" s="612"/>
      <c r="Z15" s="613">
        <v>0.1</v>
      </c>
      <c r="AA15" s="613"/>
      <c r="AB15" s="613"/>
      <c r="AC15" s="613"/>
      <c r="AD15" s="614">
        <v>4953</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48621</v>
      </c>
      <c r="BH15" s="611"/>
      <c r="BI15" s="611"/>
      <c r="BJ15" s="611"/>
      <c r="BK15" s="611"/>
      <c r="BL15" s="611"/>
      <c r="BM15" s="611"/>
      <c r="BN15" s="612"/>
      <c r="BO15" s="613">
        <v>4.3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383555</v>
      </c>
      <c r="CS15" s="611"/>
      <c r="CT15" s="611"/>
      <c r="CU15" s="611"/>
      <c r="CV15" s="611"/>
      <c r="CW15" s="611"/>
      <c r="CX15" s="611"/>
      <c r="CY15" s="612"/>
      <c r="CZ15" s="613">
        <v>5.7</v>
      </c>
      <c r="DA15" s="613"/>
      <c r="DB15" s="613"/>
      <c r="DC15" s="613"/>
      <c r="DD15" s="619">
        <v>29670</v>
      </c>
      <c r="DE15" s="611"/>
      <c r="DF15" s="611"/>
      <c r="DG15" s="611"/>
      <c r="DH15" s="611"/>
      <c r="DI15" s="611"/>
      <c r="DJ15" s="611"/>
      <c r="DK15" s="611"/>
      <c r="DL15" s="611"/>
      <c r="DM15" s="611"/>
      <c r="DN15" s="611"/>
      <c r="DO15" s="611"/>
      <c r="DP15" s="612"/>
      <c r="DQ15" s="619">
        <v>272616</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16354</v>
      </c>
      <c r="S16" s="611"/>
      <c r="T16" s="611"/>
      <c r="U16" s="611"/>
      <c r="V16" s="611"/>
      <c r="W16" s="611"/>
      <c r="X16" s="611"/>
      <c r="Y16" s="612"/>
      <c r="Z16" s="613">
        <v>0.2</v>
      </c>
      <c r="AA16" s="613"/>
      <c r="AB16" s="613"/>
      <c r="AC16" s="613"/>
      <c r="AD16" s="614">
        <v>16354</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678687</v>
      </c>
      <c r="CS16" s="611"/>
      <c r="CT16" s="611"/>
      <c r="CU16" s="611"/>
      <c r="CV16" s="611"/>
      <c r="CW16" s="611"/>
      <c r="CX16" s="611"/>
      <c r="CY16" s="612"/>
      <c r="CZ16" s="613">
        <v>10.199999999999999</v>
      </c>
      <c r="DA16" s="613"/>
      <c r="DB16" s="613"/>
      <c r="DC16" s="613"/>
      <c r="DD16" s="619" t="s">
        <v>122</v>
      </c>
      <c r="DE16" s="611"/>
      <c r="DF16" s="611"/>
      <c r="DG16" s="611"/>
      <c r="DH16" s="611"/>
      <c r="DI16" s="611"/>
      <c r="DJ16" s="611"/>
      <c r="DK16" s="611"/>
      <c r="DL16" s="611"/>
      <c r="DM16" s="611"/>
      <c r="DN16" s="611"/>
      <c r="DO16" s="611"/>
      <c r="DP16" s="612"/>
      <c r="DQ16" s="619">
        <v>40951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42849</v>
      </c>
      <c r="S17" s="611"/>
      <c r="T17" s="611"/>
      <c r="U17" s="611"/>
      <c r="V17" s="611"/>
      <c r="W17" s="611"/>
      <c r="X17" s="611"/>
      <c r="Y17" s="612"/>
      <c r="Z17" s="613">
        <v>0.6</v>
      </c>
      <c r="AA17" s="613"/>
      <c r="AB17" s="613"/>
      <c r="AC17" s="613"/>
      <c r="AD17" s="614">
        <v>42849</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1215972</v>
      </c>
      <c r="CS17" s="611"/>
      <c r="CT17" s="611"/>
      <c r="CU17" s="611"/>
      <c r="CV17" s="611"/>
      <c r="CW17" s="611"/>
      <c r="CX17" s="611"/>
      <c r="CY17" s="612"/>
      <c r="CZ17" s="613">
        <v>18.2</v>
      </c>
      <c r="DA17" s="613"/>
      <c r="DB17" s="613"/>
      <c r="DC17" s="613"/>
      <c r="DD17" s="619" t="s">
        <v>122</v>
      </c>
      <c r="DE17" s="611"/>
      <c r="DF17" s="611"/>
      <c r="DG17" s="611"/>
      <c r="DH17" s="611"/>
      <c r="DI17" s="611"/>
      <c r="DJ17" s="611"/>
      <c r="DK17" s="611"/>
      <c r="DL17" s="611"/>
      <c r="DM17" s="611"/>
      <c r="DN17" s="611"/>
      <c r="DO17" s="611"/>
      <c r="DP17" s="612"/>
      <c r="DQ17" s="619">
        <v>1215876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12796</v>
      </c>
      <c r="S18" s="611"/>
      <c r="T18" s="611"/>
      <c r="U18" s="611"/>
      <c r="V18" s="611"/>
      <c r="W18" s="611"/>
      <c r="X18" s="611"/>
      <c r="Y18" s="612"/>
      <c r="Z18" s="613">
        <v>0.2</v>
      </c>
      <c r="AA18" s="613"/>
      <c r="AB18" s="613"/>
      <c r="AC18" s="613"/>
      <c r="AD18" s="614">
        <v>12796</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28924</v>
      </c>
      <c r="S19" s="611"/>
      <c r="T19" s="611"/>
      <c r="U19" s="611"/>
      <c r="V19" s="611"/>
      <c r="W19" s="611"/>
      <c r="X19" s="611"/>
      <c r="Y19" s="612"/>
      <c r="Z19" s="613">
        <v>0.4</v>
      </c>
      <c r="AA19" s="613"/>
      <c r="AB19" s="613"/>
      <c r="AC19" s="613"/>
      <c r="AD19" s="614">
        <v>28924</v>
      </c>
      <c r="AE19" s="614"/>
      <c r="AF19" s="614"/>
      <c r="AG19" s="614"/>
      <c r="AH19" s="614"/>
      <c r="AI19" s="614"/>
      <c r="AJ19" s="614"/>
      <c r="AK19" s="614"/>
      <c r="AL19" s="615">
        <v>0.8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120</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1129</v>
      </c>
      <c r="S20" s="611"/>
      <c r="T20" s="611"/>
      <c r="U20" s="611"/>
      <c r="V20" s="611"/>
      <c r="W20" s="611"/>
      <c r="X20" s="611"/>
      <c r="Y20" s="612"/>
      <c r="Z20" s="613">
        <v>0</v>
      </c>
      <c r="AA20" s="613"/>
      <c r="AB20" s="613"/>
      <c r="AC20" s="613"/>
      <c r="AD20" s="614">
        <v>1129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120</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6672915</v>
      </c>
      <c r="CS20" s="611"/>
      <c r="CT20" s="611"/>
      <c r="CU20" s="611"/>
      <c r="CV20" s="611"/>
      <c r="CW20" s="611"/>
      <c r="CX20" s="611"/>
      <c r="CY20" s="612"/>
      <c r="CZ20" s="613">
        <v>100</v>
      </c>
      <c r="DA20" s="613"/>
      <c r="DB20" s="613"/>
      <c r="DC20" s="613"/>
      <c r="DD20" s="619">
        <v>614810</v>
      </c>
      <c r="DE20" s="611"/>
      <c r="DF20" s="611"/>
      <c r="DG20" s="611"/>
      <c r="DH20" s="611"/>
      <c r="DI20" s="611"/>
      <c r="DJ20" s="611"/>
      <c r="DK20" s="611"/>
      <c r="DL20" s="611"/>
      <c r="DM20" s="611"/>
      <c r="DN20" s="611"/>
      <c r="DO20" s="611"/>
      <c r="DP20" s="612"/>
      <c r="DQ20" s="619">
        <v>4412985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2275973</v>
      </c>
      <c r="S21" s="611"/>
      <c r="T21" s="611"/>
      <c r="U21" s="611"/>
      <c r="V21" s="611"/>
      <c r="W21" s="611"/>
      <c r="X21" s="611"/>
      <c r="Y21" s="612"/>
      <c r="Z21" s="613">
        <v>32.299999999999997</v>
      </c>
      <c r="AA21" s="613"/>
      <c r="AB21" s="613"/>
      <c r="AC21" s="613"/>
      <c r="AD21" s="614">
        <v>2115645</v>
      </c>
      <c r="AE21" s="614"/>
      <c r="AF21" s="614"/>
      <c r="AG21" s="614"/>
      <c r="AH21" s="614"/>
      <c r="AI21" s="614"/>
      <c r="AJ21" s="614"/>
      <c r="AK21" s="614"/>
      <c r="AL21" s="615">
        <v>58.5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120</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2115645</v>
      </c>
      <c r="S22" s="611"/>
      <c r="T22" s="611"/>
      <c r="U22" s="611"/>
      <c r="V22" s="611"/>
      <c r="W22" s="611"/>
      <c r="X22" s="611"/>
      <c r="Y22" s="612"/>
      <c r="Z22" s="613">
        <v>30</v>
      </c>
      <c r="AA22" s="613"/>
      <c r="AB22" s="613"/>
      <c r="AC22" s="613"/>
      <c r="AD22" s="614">
        <v>2115645</v>
      </c>
      <c r="AE22" s="614"/>
      <c r="AF22" s="614"/>
      <c r="AG22" s="614"/>
      <c r="AH22" s="614"/>
      <c r="AI22" s="614"/>
      <c r="AJ22" s="614"/>
      <c r="AK22" s="614"/>
      <c r="AL22" s="615">
        <v>58.5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160328</v>
      </c>
      <c r="S23" s="611"/>
      <c r="T23" s="611"/>
      <c r="U23" s="611"/>
      <c r="V23" s="611"/>
      <c r="W23" s="611"/>
      <c r="X23" s="611"/>
      <c r="Y23" s="612"/>
      <c r="Z23" s="613">
        <v>2.2999999999999998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2752605</v>
      </c>
      <c r="CS24" s="600"/>
      <c r="CT24" s="600"/>
      <c r="CU24" s="600"/>
      <c r="CV24" s="600"/>
      <c r="CW24" s="600"/>
      <c r="CX24" s="600"/>
      <c r="CY24" s="601"/>
      <c r="CZ24" s="604">
        <v>41.3</v>
      </c>
      <c r="DA24" s="605"/>
      <c r="DB24" s="605"/>
      <c r="DC24" s="621"/>
      <c r="DD24" s="642">
        <v>2277800</v>
      </c>
      <c r="DE24" s="600"/>
      <c r="DF24" s="600"/>
      <c r="DG24" s="600"/>
      <c r="DH24" s="600"/>
      <c r="DI24" s="600"/>
      <c r="DJ24" s="600"/>
      <c r="DK24" s="601"/>
      <c r="DL24" s="642">
        <v>2216430</v>
      </c>
      <c r="DM24" s="600"/>
      <c r="DN24" s="600"/>
      <c r="DO24" s="600"/>
      <c r="DP24" s="600"/>
      <c r="DQ24" s="600"/>
      <c r="DR24" s="600"/>
      <c r="DS24" s="600"/>
      <c r="DT24" s="600"/>
      <c r="DU24" s="600"/>
      <c r="DV24" s="601"/>
      <c r="DW24" s="604">
        <v>61.1</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3749797</v>
      </c>
      <c r="S25" s="611"/>
      <c r="T25" s="611"/>
      <c r="U25" s="611"/>
      <c r="V25" s="611"/>
      <c r="W25" s="611"/>
      <c r="X25" s="611"/>
      <c r="Y25" s="612"/>
      <c r="Z25" s="613">
        <v>53.1</v>
      </c>
      <c r="AA25" s="613"/>
      <c r="AB25" s="613"/>
      <c r="AC25" s="613"/>
      <c r="AD25" s="614">
        <v>3589469</v>
      </c>
      <c r="AE25" s="614"/>
      <c r="AF25" s="614"/>
      <c r="AG25" s="614"/>
      <c r="AH25" s="614"/>
      <c r="AI25" s="614"/>
      <c r="AJ25" s="614"/>
      <c r="AK25" s="614"/>
      <c r="AL25" s="615">
        <v>99.2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921088</v>
      </c>
      <c r="CS25" s="643"/>
      <c r="CT25" s="643"/>
      <c r="CU25" s="643"/>
      <c r="CV25" s="643"/>
      <c r="CW25" s="643"/>
      <c r="CX25" s="643"/>
      <c r="CY25" s="644"/>
      <c r="CZ25" s="615">
        <v>13.8</v>
      </c>
      <c r="DA25" s="640"/>
      <c r="DB25" s="640"/>
      <c r="DC25" s="645"/>
      <c r="DD25" s="619">
        <v>874094</v>
      </c>
      <c r="DE25" s="643"/>
      <c r="DF25" s="643"/>
      <c r="DG25" s="643"/>
      <c r="DH25" s="643"/>
      <c r="DI25" s="643"/>
      <c r="DJ25" s="643"/>
      <c r="DK25" s="644"/>
      <c r="DL25" s="619">
        <v>859369</v>
      </c>
      <c r="DM25" s="643"/>
      <c r="DN25" s="643"/>
      <c r="DO25" s="643"/>
      <c r="DP25" s="643"/>
      <c r="DQ25" s="643"/>
      <c r="DR25" s="643"/>
      <c r="DS25" s="643"/>
      <c r="DT25" s="643"/>
      <c r="DU25" s="643"/>
      <c r="DV25" s="644"/>
      <c r="DW25" s="615">
        <v>23.7</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437980</v>
      </c>
      <c r="CS26" s="611"/>
      <c r="CT26" s="611"/>
      <c r="CU26" s="611"/>
      <c r="CV26" s="611"/>
      <c r="CW26" s="611"/>
      <c r="CX26" s="611"/>
      <c r="CY26" s="612"/>
      <c r="CZ26" s="615">
        <v>6.6</v>
      </c>
      <c r="DA26" s="640"/>
      <c r="DB26" s="640"/>
      <c r="DC26" s="645"/>
      <c r="DD26" s="619">
        <v>410501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19575</v>
      </c>
      <c r="S27" s="611"/>
      <c r="T27" s="611"/>
      <c r="U27" s="611"/>
      <c r="V27" s="611"/>
      <c r="W27" s="611"/>
      <c r="X27" s="611"/>
      <c r="Y27" s="612"/>
      <c r="Z27" s="613">
        <v>0.3</v>
      </c>
      <c r="AA27" s="613"/>
      <c r="AB27" s="613"/>
      <c r="AC27" s="613"/>
      <c r="AD27" s="614">
        <v>-8188</v>
      </c>
      <c r="AE27" s="614"/>
      <c r="AF27" s="614"/>
      <c r="AG27" s="614"/>
      <c r="AH27" s="614"/>
      <c r="AI27" s="614"/>
      <c r="AJ27" s="614"/>
      <c r="AK27" s="614"/>
      <c r="AL27" s="615">
        <v>-0.2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1136144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615545</v>
      </c>
      <c r="CS27" s="643"/>
      <c r="CT27" s="643"/>
      <c r="CU27" s="643"/>
      <c r="CV27" s="643"/>
      <c r="CW27" s="643"/>
      <c r="CX27" s="643"/>
      <c r="CY27" s="644"/>
      <c r="CZ27" s="615">
        <v>9.1999999999999993</v>
      </c>
      <c r="DA27" s="640"/>
      <c r="DB27" s="640"/>
      <c r="DC27" s="645"/>
      <c r="DD27" s="619">
        <v>187830</v>
      </c>
      <c r="DE27" s="643"/>
      <c r="DF27" s="643"/>
      <c r="DG27" s="643"/>
      <c r="DH27" s="643"/>
      <c r="DI27" s="643"/>
      <c r="DJ27" s="643"/>
      <c r="DK27" s="644"/>
      <c r="DL27" s="619">
        <v>141185</v>
      </c>
      <c r="DM27" s="643"/>
      <c r="DN27" s="643"/>
      <c r="DO27" s="643"/>
      <c r="DP27" s="643"/>
      <c r="DQ27" s="643"/>
      <c r="DR27" s="643"/>
      <c r="DS27" s="643"/>
      <c r="DT27" s="643"/>
      <c r="DU27" s="643"/>
      <c r="DV27" s="644"/>
      <c r="DW27" s="615">
        <v>3.9</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43938</v>
      </c>
      <c r="S28" s="611"/>
      <c r="T28" s="611"/>
      <c r="U28" s="611"/>
      <c r="V28" s="611"/>
      <c r="W28" s="611"/>
      <c r="X28" s="611"/>
      <c r="Y28" s="612"/>
      <c r="Z28" s="613">
        <v>0.6</v>
      </c>
      <c r="AA28" s="613"/>
      <c r="AB28" s="613"/>
      <c r="AC28" s="613"/>
      <c r="AD28" s="614">
        <v>8657</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1215972</v>
      </c>
      <c r="CS28" s="611"/>
      <c r="CT28" s="611"/>
      <c r="CU28" s="611"/>
      <c r="CV28" s="611"/>
      <c r="CW28" s="611"/>
      <c r="CX28" s="611"/>
      <c r="CY28" s="612"/>
      <c r="CZ28" s="615">
        <v>18.2</v>
      </c>
      <c r="DA28" s="640"/>
      <c r="DB28" s="640"/>
      <c r="DC28" s="645"/>
      <c r="DD28" s="619">
        <v>1215876</v>
      </c>
      <c r="DE28" s="611"/>
      <c r="DF28" s="611"/>
      <c r="DG28" s="611"/>
      <c r="DH28" s="611"/>
      <c r="DI28" s="611"/>
      <c r="DJ28" s="611"/>
      <c r="DK28" s="612"/>
      <c r="DL28" s="619">
        <v>1215876</v>
      </c>
      <c r="DM28" s="611"/>
      <c r="DN28" s="611"/>
      <c r="DO28" s="611"/>
      <c r="DP28" s="611"/>
      <c r="DQ28" s="611"/>
      <c r="DR28" s="611"/>
      <c r="DS28" s="611"/>
      <c r="DT28" s="611"/>
      <c r="DU28" s="611"/>
      <c r="DV28" s="612"/>
      <c r="DW28" s="615">
        <v>33.5</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4354</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1215972</v>
      </c>
      <c r="CS29" s="643"/>
      <c r="CT29" s="643"/>
      <c r="CU29" s="643"/>
      <c r="CV29" s="643"/>
      <c r="CW29" s="643"/>
      <c r="CX29" s="643"/>
      <c r="CY29" s="644"/>
      <c r="CZ29" s="615">
        <v>18.2</v>
      </c>
      <c r="DA29" s="640"/>
      <c r="DB29" s="640"/>
      <c r="DC29" s="645"/>
      <c r="DD29" s="619">
        <v>1215876</v>
      </c>
      <c r="DE29" s="643"/>
      <c r="DF29" s="643"/>
      <c r="DG29" s="643"/>
      <c r="DH29" s="643"/>
      <c r="DI29" s="643"/>
      <c r="DJ29" s="643"/>
      <c r="DK29" s="644"/>
      <c r="DL29" s="619">
        <v>1215876</v>
      </c>
      <c r="DM29" s="643"/>
      <c r="DN29" s="643"/>
      <c r="DO29" s="643"/>
      <c r="DP29" s="643"/>
      <c r="DQ29" s="643"/>
      <c r="DR29" s="643"/>
      <c r="DS29" s="643"/>
      <c r="DT29" s="643"/>
      <c r="DU29" s="643"/>
      <c r="DV29" s="644"/>
      <c r="DW29" s="615">
        <v>33.5</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876060</v>
      </c>
      <c r="S30" s="611"/>
      <c r="T30" s="611"/>
      <c r="U30" s="611"/>
      <c r="V30" s="611"/>
      <c r="W30" s="611"/>
      <c r="X30" s="611"/>
      <c r="Y30" s="612"/>
      <c r="Z30" s="613">
        <v>12.4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1187554</v>
      </c>
      <c r="CS30" s="611"/>
      <c r="CT30" s="611"/>
      <c r="CU30" s="611"/>
      <c r="CV30" s="611"/>
      <c r="CW30" s="611"/>
      <c r="CX30" s="611"/>
      <c r="CY30" s="612"/>
      <c r="CZ30" s="615">
        <v>17.8</v>
      </c>
      <c r="DA30" s="640"/>
      <c r="DB30" s="640"/>
      <c r="DC30" s="645"/>
      <c r="DD30" s="619">
        <v>1187458</v>
      </c>
      <c r="DE30" s="611"/>
      <c r="DF30" s="611"/>
      <c r="DG30" s="611"/>
      <c r="DH30" s="611"/>
      <c r="DI30" s="611"/>
      <c r="DJ30" s="611"/>
      <c r="DK30" s="612"/>
      <c r="DL30" s="619">
        <v>1187458</v>
      </c>
      <c r="DM30" s="611"/>
      <c r="DN30" s="611"/>
      <c r="DO30" s="611"/>
      <c r="DP30" s="611"/>
      <c r="DQ30" s="611"/>
      <c r="DR30" s="611"/>
      <c r="DS30" s="611"/>
      <c r="DT30" s="611"/>
      <c r="DU30" s="611"/>
      <c r="DV30" s="612"/>
      <c r="DW30" s="615">
        <v>32.700000000000003</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v>
      </c>
      <c r="BH31" s="654"/>
      <c r="BI31" s="654"/>
      <c r="BJ31" s="654"/>
      <c r="BK31" s="654"/>
      <c r="BL31" s="654"/>
      <c r="BM31" s="605">
        <v>98.3</v>
      </c>
      <c r="BN31" s="654"/>
      <c r="BO31" s="654"/>
      <c r="BP31" s="654"/>
      <c r="BQ31" s="655"/>
      <c r="BR31" s="657">
        <v>99.3</v>
      </c>
      <c r="BS31" s="654"/>
      <c r="BT31" s="654"/>
      <c r="BU31" s="654"/>
      <c r="BV31" s="654"/>
      <c r="BW31" s="654"/>
      <c r="BX31" s="605">
        <v>98.7</v>
      </c>
      <c r="BY31" s="654"/>
      <c r="BZ31" s="654"/>
      <c r="CA31" s="654"/>
      <c r="CB31" s="655"/>
      <c r="CD31" s="650"/>
      <c r="CE31" s="651"/>
      <c r="CF31" s="607" t="s">
        <v>300</v>
      </c>
      <c r="CG31" s="608"/>
      <c r="CH31" s="608"/>
      <c r="CI31" s="608"/>
      <c r="CJ31" s="608"/>
      <c r="CK31" s="608"/>
      <c r="CL31" s="608"/>
      <c r="CM31" s="608"/>
      <c r="CN31" s="608"/>
      <c r="CO31" s="608"/>
      <c r="CP31" s="608"/>
      <c r="CQ31" s="609"/>
      <c r="CR31" s="610">
        <v>28418</v>
      </c>
      <c r="CS31" s="643"/>
      <c r="CT31" s="643"/>
      <c r="CU31" s="643"/>
      <c r="CV31" s="643"/>
      <c r="CW31" s="643"/>
      <c r="CX31" s="643"/>
      <c r="CY31" s="644"/>
      <c r="CZ31" s="615">
        <v>0.4</v>
      </c>
      <c r="DA31" s="640"/>
      <c r="DB31" s="640"/>
      <c r="DC31" s="645"/>
      <c r="DD31" s="619">
        <v>28418</v>
      </c>
      <c r="DE31" s="643"/>
      <c r="DF31" s="643"/>
      <c r="DG31" s="643"/>
      <c r="DH31" s="643"/>
      <c r="DI31" s="643"/>
      <c r="DJ31" s="643"/>
      <c r="DK31" s="644"/>
      <c r="DL31" s="619">
        <v>28418</v>
      </c>
      <c r="DM31" s="643"/>
      <c r="DN31" s="643"/>
      <c r="DO31" s="643"/>
      <c r="DP31" s="643"/>
      <c r="DQ31" s="643"/>
      <c r="DR31" s="643"/>
      <c r="DS31" s="643"/>
      <c r="DT31" s="643"/>
      <c r="DU31" s="643"/>
      <c r="DV31" s="644"/>
      <c r="DW31" s="615">
        <v>0.8</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475486</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98.7</v>
      </c>
      <c r="BH32" s="643"/>
      <c r="BI32" s="643"/>
      <c r="BJ32" s="643"/>
      <c r="BK32" s="643"/>
      <c r="BL32" s="643"/>
      <c r="BM32" s="616">
        <v>97.9</v>
      </c>
      <c r="BN32" s="643"/>
      <c r="BO32" s="643"/>
      <c r="BP32" s="643"/>
      <c r="BQ32" s="656"/>
      <c r="BR32" s="667">
        <v>99.4</v>
      </c>
      <c r="BS32" s="643"/>
      <c r="BT32" s="643"/>
      <c r="BU32" s="643"/>
      <c r="BV32" s="643"/>
      <c r="BW32" s="643"/>
      <c r="BX32" s="616">
        <v>98.7</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54787</v>
      </c>
      <c r="S33" s="611"/>
      <c r="T33" s="611"/>
      <c r="U33" s="611"/>
      <c r="V33" s="611"/>
      <c r="W33" s="611"/>
      <c r="X33" s="611"/>
      <c r="Y33" s="612"/>
      <c r="Z33" s="613">
        <v>0.8</v>
      </c>
      <c r="AA33" s="613"/>
      <c r="AB33" s="613"/>
      <c r="AC33" s="613"/>
      <c r="AD33" s="614">
        <v>26145</v>
      </c>
      <c r="AE33" s="614"/>
      <c r="AF33" s="614"/>
      <c r="AG33" s="614"/>
      <c r="AH33" s="614"/>
      <c r="AI33" s="614"/>
      <c r="AJ33" s="614"/>
      <c r="AK33" s="614"/>
      <c r="AL33" s="615">
        <v>0.7</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99.1</v>
      </c>
      <c r="BH33" s="669"/>
      <c r="BI33" s="669"/>
      <c r="BJ33" s="669"/>
      <c r="BK33" s="669"/>
      <c r="BL33" s="669"/>
      <c r="BM33" s="670">
        <v>98.4</v>
      </c>
      <c r="BN33" s="669"/>
      <c r="BO33" s="669"/>
      <c r="BP33" s="669"/>
      <c r="BQ33" s="671"/>
      <c r="BR33" s="668">
        <v>99.2</v>
      </c>
      <c r="BS33" s="669"/>
      <c r="BT33" s="669"/>
      <c r="BU33" s="669"/>
      <c r="BV33" s="669"/>
      <c r="BW33" s="669"/>
      <c r="BX33" s="670">
        <v>98.8</v>
      </c>
      <c r="BY33" s="669"/>
      <c r="BZ33" s="669"/>
      <c r="CA33" s="669"/>
      <c r="CB33" s="671"/>
      <c r="CD33" s="607" t="s">
        <v>307</v>
      </c>
      <c r="CE33" s="608"/>
      <c r="CF33" s="608"/>
      <c r="CG33" s="608"/>
      <c r="CH33" s="608"/>
      <c r="CI33" s="608"/>
      <c r="CJ33" s="608"/>
      <c r="CK33" s="608"/>
      <c r="CL33" s="608"/>
      <c r="CM33" s="608"/>
      <c r="CN33" s="608"/>
      <c r="CO33" s="608"/>
      <c r="CP33" s="608"/>
      <c r="CQ33" s="609"/>
      <c r="CR33" s="610">
        <v>2626813</v>
      </c>
      <c r="CS33" s="643"/>
      <c r="CT33" s="643"/>
      <c r="CU33" s="643"/>
      <c r="CV33" s="643"/>
      <c r="CW33" s="643"/>
      <c r="CX33" s="643"/>
      <c r="CY33" s="644"/>
      <c r="CZ33" s="615">
        <v>39.4</v>
      </c>
      <c r="DA33" s="640"/>
      <c r="DB33" s="640"/>
      <c r="DC33" s="645"/>
      <c r="DD33" s="619">
        <v>2016353</v>
      </c>
      <c r="DE33" s="643"/>
      <c r="DF33" s="643"/>
      <c r="DG33" s="643"/>
      <c r="DH33" s="643"/>
      <c r="DI33" s="643"/>
      <c r="DJ33" s="643"/>
      <c r="DK33" s="644"/>
      <c r="DL33" s="619">
        <v>1061177</v>
      </c>
      <c r="DM33" s="643"/>
      <c r="DN33" s="643"/>
      <c r="DO33" s="643"/>
      <c r="DP33" s="643"/>
      <c r="DQ33" s="643"/>
      <c r="DR33" s="643"/>
      <c r="DS33" s="643"/>
      <c r="DT33" s="643"/>
      <c r="DU33" s="643"/>
      <c r="DV33" s="644"/>
      <c r="DW33" s="615">
        <v>29.3</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537443</v>
      </c>
      <c r="S34" s="611"/>
      <c r="T34" s="611"/>
      <c r="U34" s="611"/>
      <c r="V34" s="611"/>
      <c r="W34" s="611"/>
      <c r="X34" s="611"/>
      <c r="Y34" s="612"/>
      <c r="Z34" s="613">
        <v>7.6</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979879</v>
      </c>
      <c r="CS34" s="611"/>
      <c r="CT34" s="611"/>
      <c r="CU34" s="611"/>
      <c r="CV34" s="611"/>
      <c r="CW34" s="611"/>
      <c r="CX34" s="611"/>
      <c r="CY34" s="612"/>
      <c r="CZ34" s="615">
        <v>14.7</v>
      </c>
      <c r="DA34" s="640"/>
      <c r="DB34" s="640"/>
      <c r="DC34" s="645"/>
      <c r="DD34" s="619">
        <v>728287</v>
      </c>
      <c r="DE34" s="611"/>
      <c r="DF34" s="611"/>
      <c r="DG34" s="611"/>
      <c r="DH34" s="611"/>
      <c r="DI34" s="611"/>
      <c r="DJ34" s="611"/>
      <c r="DK34" s="612"/>
      <c r="DL34" s="619">
        <v>382376</v>
      </c>
      <c r="DM34" s="611"/>
      <c r="DN34" s="611"/>
      <c r="DO34" s="611"/>
      <c r="DP34" s="611"/>
      <c r="DQ34" s="611"/>
      <c r="DR34" s="611"/>
      <c r="DS34" s="611"/>
      <c r="DT34" s="611"/>
      <c r="DU34" s="611"/>
      <c r="DV34" s="612"/>
      <c r="DW34" s="615">
        <v>10.5</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463107</v>
      </c>
      <c r="S35" s="611"/>
      <c r="T35" s="611"/>
      <c r="U35" s="611"/>
      <c r="V35" s="611"/>
      <c r="W35" s="611"/>
      <c r="X35" s="611"/>
      <c r="Y35" s="612"/>
      <c r="Z35" s="613">
        <v>6.6</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129865</v>
      </c>
      <c r="CS35" s="643"/>
      <c r="CT35" s="643"/>
      <c r="CU35" s="643"/>
      <c r="CV35" s="643"/>
      <c r="CW35" s="643"/>
      <c r="CX35" s="643"/>
      <c r="CY35" s="644"/>
      <c r="CZ35" s="615">
        <v>1.9</v>
      </c>
      <c r="DA35" s="640"/>
      <c r="DB35" s="640"/>
      <c r="DC35" s="645"/>
      <c r="DD35" s="619">
        <v>50624</v>
      </c>
      <c r="DE35" s="643"/>
      <c r="DF35" s="643"/>
      <c r="DG35" s="643"/>
      <c r="DH35" s="643"/>
      <c r="DI35" s="643"/>
      <c r="DJ35" s="643"/>
      <c r="DK35" s="644"/>
      <c r="DL35" s="619">
        <v>44596</v>
      </c>
      <c r="DM35" s="643"/>
      <c r="DN35" s="643"/>
      <c r="DO35" s="643"/>
      <c r="DP35" s="643"/>
      <c r="DQ35" s="643"/>
      <c r="DR35" s="643"/>
      <c r="DS35" s="643"/>
      <c r="DT35" s="643"/>
      <c r="DU35" s="643"/>
      <c r="DV35" s="644"/>
      <c r="DW35" s="615">
        <v>1.2</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426535</v>
      </c>
      <c r="S36" s="611"/>
      <c r="T36" s="611"/>
      <c r="U36" s="611"/>
      <c r="V36" s="611"/>
      <c r="W36" s="611"/>
      <c r="X36" s="611"/>
      <c r="Y36" s="612"/>
      <c r="Z36" s="613">
        <v>6</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618268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38000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703855</v>
      </c>
      <c r="CS36" s="611"/>
      <c r="CT36" s="611"/>
      <c r="CU36" s="611"/>
      <c r="CV36" s="611"/>
      <c r="CW36" s="611"/>
      <c r="CX36" s="611"/>
      <c r="CY36" s="612"/>
      <c r="CZ36" s="615">
        <v>10.5</v>
      </c>
      <c r="DA36" s="640"/>
      <c r="DB36" s="640"/>
      <c r="DC36" s="645"/>
      <c r="DD36" s="619">
        <v>536102</v>
      </c>
      <c r="DE36" s="611"/>
      <c r="DF36" s="611"/>
      <c r="DG36" s="611"/>
      <c r="DH36" s="611"/>
      <c r="DI36" s="611"/>
      <c r="DJ36" s="611"/>
      <c r="DK36" s="612"/>
      <c r="DL36" s="619">
        <v>402371</v>
      </c>
      <c r="DM36" s="611"/>
      <c r="DN36" s="611"/>
      <c r="DO36" s="611"/>
      <c r="DP36" s="611"/>
      <c r="DQ36" s="611"/>
      <c r="DR36" s="611"/>
      <c r="DS36" s="611"/>
      <c r="DT36" s="611"/>
      <c r="DU36" s="611"/>
      <c r="DV36" s="612"/>
      <c r="DW36" s="615">
        <v>11.1</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63761</v>
      </c>
      <c r="S37" s="611"/>
      <c r="T37" s="611"/>
      <c r="U37" s="611"/>
      <c r="V37" s="611"/>
      <c r="W37" s="611"/>
      <c r="X37" s="611"/>
      <c r="Y37" s="612"/>
      <c r="Z37" s="613">
        <v>0.9</v>
      </c>
      <c r="AA37" s="613"/>
      <c r="AB37" s="613"/>
      <c r="AC37" s="613"/>
      <c r="AD37" s="614">
        <v>2273</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285058</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38000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140833</v>
      </c>
      <c r="CS37" s="643"/>
      <c r="CT37" s="643"/>
      <c r="CU37" s="643"/>
      <c r="CV37" s="643"/>
      <c r="CW37" s="643"/>
      <c r="CX37" s="643"/>
      <c r="CY37" s="644"/>
      <c r="CZ37" s="615">
        <v>2.1</v>
      </c>
      <c r="DA37" s="640"/>
      <c r="DB37" s="640"/>
      <c r="DC37" s="645"/>
      <c r="DD37" s="619">
        <v>140833</v>
      </c>
      <c r="DE37" s="643"/>
      <c r="DF37" s="643"/>
      <c r="DG37" s="643"/>
      <c r="DH37" s="643"/>
      <c r="DI37" s="643"/>
      <c r="DJ37" s="643"/>
      <c r="DK37" s="644"/>
      <c r="DL37" s="619">
        <v>133904</v>
      </c>
      <c r="DM37" s="643"/>
      <c r="DN37" s="643"/>
      <c r="DO37" s="643"/>
      <c r="DP37" s="643"/>
      <c r="DQ37" s="643"/>
      <c r="DR37" s="643"/>
      <c r="DS37" s="643"/>
      <c r="DT37" s="643"/>
      <c r="DU37" s="643"/>
      <c r="DV37" s="644"/>
      <c r="DW37" s="615">
        <v>3.7</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341800</v>
      </c>
      <c r="S38" s="611"/>
      <c r="T38" s="611"/>
      <c r="U38" s="611"/>
      <c r="V38" s="611"/>
      <c r="W38" s="611"/>
      <c r="X38" s="611"/>
      <c r="Y38" s="612"/>
      <c r="Z38" s="613">
        <v>4.8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18043</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910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599925</v>
      </c>
      <c r="CS38" s="611"/>
      <c r="CT38" s="611"/>
      <c r="CU38" s="611"/>
      <c r="CV38" s="611"/>
      <c r="CW38" s="611"/>
      <c r="CX38" s="611"/>
      <c r="CY38" s="612"/>
      <c r="CZ38" s="615">
        <v>9</v>
      </c>
      <c r="DA38" s="640"/>
      <c r="DB38" s="640"/>
      <c r="DC38" s="645"/>
      <c r="DD38" s="619">
        <v>540990</v>
      </c>
      <c r="DE38" s="611"/>
      <c r="DF38" s="611"/>
      <c r="DG38" s="611"/>
      <c r="DH38" s="611"/>
      <c r="DI38" s="611"/>
      <c r="DJ38" s="611"/>
      <c r="DK38" s="612"/>
      <c r="DL38" s="619">
        <v>231834</v>
      </c>
      <c r="DM38" s="611"/>
      <c r="DN38" s="611"/>
      <c r="DO38" s="611"/>
      <c r="DP38" s="611"/>
      <c r="DQ38" s="611"/>
      <c r="DR38" s="611"/>
      <c r="DS38" s="611"/>
      <c r="DT38" s="611"/>
      <c r="DU38" s="611"/>
      <c r="DV38" s="612"/>
      <c r="DW38" s="615">
        <v>6.4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300</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1460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213289</v>
      </c>
      <c r="CS39" s="643"/>
      <c r="CT39" s="643"/>
      <c r="CU39" s="643"/>
      <c r="CV39" s="643"/>
      <c r="CW39" s="643"/>
      <c r="CX39" s="643"/>
      <c r="CY39" s="644"/>
      <c r="CZ39" s="615">
        <v>3.2</v>
      </c>
      <c r="DA39" s="640"/>
      <c r="DB39" s="640"/>
      <c r="DC39" s="645"/>
      <c r="DD39" s="619">
        <v>160350</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8700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112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7056643</v>
      </c>
      <c r="S41" s="683"/>
      <c r="T41" s="683"/>
      <c r="U41" s="683"/>
      <c r="V41" s="683"/>
      <c r="W41" s="683"/>
      <c r="X41" s="683"/>
      <c r="Y41" s="687"/>
      <c r="Z41" s="688">
        <v>100</v>
      </c>
      <c r="AA41" s="688"/>
      <c r="AB41" s="688"/>
      <c r="AC41" s="688"/>
      <c r="AD41" s="689">
        <v>3618356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65978</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319</v>
      </c>
      <c r="AR42" s="680"/>
      <c r="AS42" s="680"/>
      <c r="AT42" s="680"/>
      <c r="AU42" s="680"/>
      <c r="AV42" s="680"/>
      <c r="AW42" s="680"/>
      <c r="AX42" s="680"/>
      <c r="AY42" s="681"/>
      <c r="AZ42" s="682">
        <v>248889</v>
      </c>
      <c r="BA42" s="683"/>
      <c r="BB42" s="683"/>
      <c r="BC42" s="683"/>
      <c r="BD42" s="669"/>
      <c r="BE42" s="669"/>
      <c r="BF42" s="671"/>
      <c r="BG42" s="662"/>
      <c r="BH42" s="663"/>
      <c r="BI42" s="663"/>
      <c r="BJ42" s="663"/>
      <c r="BK42" s="663"/>
      <c r="BL42" s="206"/>
      <c r="BM42" s="632" t="s">
        <v>339</v>
      </c>
      <c r="BN42" s="632"/>
      <c r="BO42" s="632"/>
      <c r="BP42" s="632"/>
      <c r="BQ42" s="632"/>
      <c r="BR42" s="632"/>
      <c r="BS42" s="632"/>
      <c r="BT42" s="632"/>
      <c r="BU42" s="633"/>
      <c r="BV42" s="682">
        <v>422</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1293497</v>
      </c>
      <c r="CS42" s="643"/>
      <c r="CT42" s="643"/>
      <c r="CU42" s="643"/>
      <c r="CV42" s="643"/>
      <c r="CW42" s="643"/>
      <c r="CX42" s="643"/>
      <c r="CY42" s="644"/>
      <c r="CZ42" s="615">
        <v>19.399999999999999</v>
      </c>
      <c r="DA42" s="640"/>
      <c r="DB42" s="640"/>
      <c r="DC42" s="645"/>
      <c r="DD42" s="619">
        <v>118832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5723</v>
      </c>
      <c r="CS43" s="643"/>
      <c r="CT43" s="643"/>
      <c r="CU43" s="643"/>
      <c r="CV43" s="643"/>
      <c r="CW43" s="643"/>
      <c r="CX43" s="643"/>
      <c r="CY43" s="644"/>
      <c r="CZ43" s="615">
        <v>0.1</v>
      </c>
      <c r="DA43" s="640"/>
      <c r="DB43" s="640"/>
      <c r="DC43" s="645"/>
      <c r="DD43" s="619">
        <v>5723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344</v>
      </c>
      <c r="CG44" s="608"/>
      <c r="CH44" s="608"/>
      <c r="CI44" s="608"/>
      <c r="CJ44" s="608"/>
      <c r="CK44" s="608"/>
      <c r="CL44" s="608"/>
      <c r="CM44" s="608"/>
      <c r="CN44" s="608"/>
      <c r="CO44" s="608"/>
      <c r="CP44" s="608"/>
      <c r="CQ44" s="609"/>
      <c r="CR44" s="610">
        <v>614810</v>
      </c>
      <c r="CS44" s="611"/>
      <c r="CT44" s="611"/>
      <c r="CU44" s="611"/>
      <c r="CV44" s="611"/>
      <c r="CW44" s="611"/>
      <c r="CX44" s="611"/>
      <c r="CY44" s="612"/>
      <c r="CZ44" s="615">
        <v>9.1999999999999993</v>
      </c>
      <c r="DA44" s="616"/>
      <c r="DB44" s="616"/>
      <c r="DC44" s="622"/>
      <c r="DD44" s="619">
        <v>77881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42134</v>
      </c>
      <c r="CS45" s="643"/>
      <c r="CT45" s="643"/>
      <c r="CU45" s="643"/>
      <c r="CV45" s="643"/>
      <c r="CW45" s="643"/>
      <c r="CX45" s="643"/>
      <c r="CY45" s="644"/>
      <c r="CZ45" s="615">
        <v>0.6</v>
      </c>
      <c r="DA45" s="640"/>
      <c r="DB45" s="640"/>
      <c r="DC45" s="645"/>
      <c r="DD45" s="619">
        <v>8239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347</v>
      </c>
      <c r="CG46" s="608"/>
      <c r="CH46" s="608"/>
      <c r="CI46" s="608"/>
      <c r="CJ46" s="608"/>
      <c r="CK46" s="608"/>
      <c r="CL46" s="608"/>
      <c r="CM46" s="608"/>
      <c r="CN46" s="608"/>
      <c r="CO46" s="608"/>
      <c r="CP46" s="608"/>
      <c r="CQ46" s="609"/>
      <c r="CR46" s="610">
        <v>529116</v>
      </c>
      <c r="CS46" s="611"/>
      <c r="CT46" s="611"/>
      <c r="CU46" s="611"/>
      <c r="CV46" s="611"/>
      <c r="CW46" s="611"/>
      <c r="CX46" s="611"/>
      <c r="CY46" s="612"/>
      <c r="CZ46" s="615">
        <v>7.9</v>
      </c>
      <c r="DA46" s="616"/>
      <c r="DB46" s="616"/>
      <c r="DC46" s="622"/>
      <c r="DD46" s="619">
        <v>67782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348</v>
      </c>
      <c r="CG47" s="608"/>
      <c r="CH47" s="608"/>
      <c r="CI47" s="608"/>
      <c r="CJ47" s="608"/>
      <c r="CK47" s="608"/>
      <c r="CL47" s="608"/>
      <c r="CM47" s="608"/>
      <c r="CN47" s="608"/>
      <c r="CO47" s="608"/>
      <c r="CP47" s="608"/>
      <c r="CQ47" s="609"/>
      <c r="CR47" s="610">
        <v>678687</v>
      </c>
      <c r="CS47" s="643"/>
      <c r="CT47" s="643"/>
      <c r="CU47" s="643"/>
      <c r="CV47" s="643"/>
      <c r="CW47" s="643"/>
      <c r="CX47" s="643"/>
      <c r="CY47" s="644"/>
      <c r="CZ47" s="615">
        <v>10.199999999999999</v>
      </c>
      <c r="DA47" s="640"/>
      <c r="DB47" s="640"/>
      <c r="DC47" s="645"/>
      <c r="DD47" s="619">
        <v>40951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6672915</v>
      </c>
      <c r="CS49" s="669"/>
      <c r="CT49" s="669"/>
      <c r="CU49" s="669"/>
      <c r="CV49" s="669"/>
      <c r="CW49" s="669"/>
      <c r="CX49" s="669"/>
      <c r="CY49" s="698"/>
      <c r="CZ49" s="690">
        <v>100</v>
      </c>
      <c r="DA49" s="699"/>
      <c r="DB49" s="699"/>
      <c r="DC49" s="700"/>
      <c r="DD49" s="701">
        <v>4412985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m4ui/S2TWinRkjCX8AIXMznr4mPG16ocsHOEbndkVITC+wU6ol+mobxO7ShaNj2vMbJ5+4FcIUTXQLJ7W3707g==" saltValue="z/CZII0hgiY1amVcXSn3s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2" zoomScale="70" zoomScaleNormal="70" zoomScaleSheetLayoutView="70" workbookViewId="0">
      <selection activeCell="BO77" sqref="BO77:BP77"/>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373</v>
      </c>
      <c r="C7" s="737"/>
      <c r="D7" s="737"/>
      <c r="E7" s="737"/>
      <c r="F7" s="737"/>
      <c r="G7" s="737"/>
      <c r="H7" s="737"/>
      <c r="I7" s="737"/>
      <c r="J7" s="737"/>
      <c r="K7" s="737"/>
      <c r="L7" s="737"/>
      <c r="M7" s="737"/>
      <c r="N7" s="737"/>
      <c r="O7" s="737"/>
      <c r="P7" s="738"/>
      <c r="Q7" s="739">
        <v>7057</v>
      </c>
      <c r="R7" s="740"/>
      <c r="S7" s="740"/>
      <c r="T7" s="740"/>
      <c r="U7" s="740"/>
      <c r="V7" s="740">
        <v>6673</v>
      </c>
      <c r="W7" s="740"/>
      <c r="X7" s="740"/>
      <c r="Y7" s="740"/>
      <c r="Z7" s="740"/>
      <c r="AA7" s="740">
        <v>384</v>
      </c>
      <c r="AB7" s="740"/>
      <c r="AC7" s="740"/>
      <c r="AD7" s="740"/>
      <c r="AE7" s="741"/>
      <c r="AF7" s="742">
        <v>286</v>
      </c>
      <c r="AG7" s="743"/>
      <c r="AH7" s="743"/>
      <c r="AI7" s="743"/>
      <c r="AJ7" s="744"/>
      <c r="AK7" s="745">
        <v>463</v>
      </c>
      <c r="AL7" s="746"/>
      <c r="AM7" s="746"/>
      <c r="AN7" s="746"/>
      <c r="AO7" s="746"/>
      <c r="AP7" s="746">
        <v>8753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375</v>
      </c>
      <c r="B23" s="776" t="s">
        <v>376</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286</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387</v>
      </c>
      <c r="C28" s="737"/>
      <c r="D28" s="737"/>
      <c r="E28" s="737"/>
      <c r="F28" s="737"/>
      <c r="G28" s="737"/>
      <c r="H28" s="737"/>
      <c r="I28" s="737"/>
      <c r="J28" s="737"/>
      <c r="K28" s="737"/>
      <c r="L28" s="737"/>
      <c r="M28" s="737"/>
      <c r="N28" s="737"/>
      <c r="O28" s="737"/>
      <c r="P28" s="738"/>
      <c r="Q28" s="809">
        <v>949</v>
      </c>
      <c r="R28" s="810"/>
      <c r="S28" s="810"/>
      <c r="T28" s="810"/>
      <c r="U28" s="810"/>
      <c r="V28" s="810">
        <v>911</v>
      </c>
      <c r="W28" s="810"/>
      <c r="X28" s="810"/>
      <c r="Y28" s="810"/>
      <c r="Z28" s="810"/>
      <c r="AA28" s="810">
        <v>38</v>
      </c>
      <c r="AB28" s="810"/>
      <c r="AC28" s="810"/>
      <c r="AD28" s="810"/>
      <c r="AE28" s="811"/>
      <c r="AF28" s="812">
        <v>38</v>
      </c>
      <c r="AG28" s="810"/>
      <c r="AH28" s="810"/>
      <c r="AI28" s="810"/>
      <c r="AJ28" s="813"/>
      <c r="AK28" s="814">
        <v>66</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388</v>
      </c>
      <c r="C29" s="768"/>
      <c r="D29" s="768"/>
      <c r="E29" s="768"/>
      <c r="F29" s="768"/>
      <c r="G29" s="768"/>
      <c r="H29" s="768"/>
      <c r="I29" s="768"/>
      <c r="J29" s="768"/>
      <c r="K29" s="768"/>
      <c r="L29" s="768"/>
      <c r="M29" s="768"/>
      <c r="N29" s="768"/>
      <c r="O29" s="768"/>
      <c r="P29" s="769"/>
      <c r="Q29" s="770">
        <v>988</v>
      </c>
      <c r="R29" s="771"/>
      <c r="S29" s="771"/>
      <c r="T29" s="771"/>
      <c r="U29" s="771"/>
      <c r="V29" s="771">
        <v>726</v>
      </c>
      <c r="W29" s="771"/>
      <c r="X29" s="771"/>
      <c r="Y29" s="771"/>
      <c r="Z29" s="771"/>
      <c r="AA29" s="771">
        <v>262</v>
      </c>
      <c r="AB29" s="771"/>
      <c r="AC29" s="771"/>
      <c r="AD29" s="771"/>
      <c r="AE29" s="772"/>
      <c r="AF29" s="773">
        <v>262</v>
      </c>
      <c r="AG29" s="774"/>
      <c r="AH29" s="774"/>
      <c r="AI29" s="774"/>
      <c r="AJ29" s="775"/>
      <c r="AK29" s="821">
        <v>128</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389</v>
      </c>
      <c r="C30" s="768"/>
      <c r="D30" s="768"/>
      <c r="E30" s="768"/>
      <c r="F30" s="768"/>
      <c r="G30" s="768"/>
      <c r="H30" s="768"/>
      <c r="I30" s="768"/>
      <c r="J30" s="768"/>
      <c r="K30" s="768"/>
      <c r="L30" s="768"/>
      <c r="M30" s="768"/>
      <c r="N30" s="768"/>
      <c r="O30" s="768"/>
      <c r="P30" s="769"/>
      <c r="Q30" s="770">
        <v>125</v>
      </c>
      <c r="R30" s="771"/>
      <c r="S30" s="771"/>
      <c r="T30" s="771"/>
      <c r="U30" s="771"/>
      <c r="V30" s="771">
        <v>118</v>
      </c>
      <c r="W30" s="771"/>
      <c r="X30" s="771"/>
      <c r="Y30" s="771"/>
      <c r="Z30" s="771"/>
      <c r="AA30" s="771">
        <v>7</v>
      </c>
      <c r="AB30" s="771"/>
      <c r="AC30" s="771"/>
      <c r="AD30" s="771"/>
      <c r="AE30" s="772"/>
      <c r="AF30" s="773">
        <v>7</v>
      </c>
      <c r="AG30" s="774"/>
      <c r="AH30" s="774"/>
      <c r="AI30" s="774"/>
      <c r="AJ30" s="775"/>
      <c r="AK30" s="821">
        <v>32</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390</v>
      </c>
      <c r="C31" s="768"/>
      <c r="D31" s="768"/>
      <c r="E31" s="768"/>
      <c r="F31" s="768"/>
      <c r="G31" s="768"/>
      <c r="H31" s="768"/>
      <c r="I31" s="768"/>
      <c r="J31" s="768"/>
      <c r="K31" s="768"/>
      <c r="L31" s="768"/>
      <c r="M31" s="768"/>
      <c r="N31" s="768"/>
      <c r="O31" s="768"/>
      <c r="P31" s="769"/>
      <c r="Q31" s="770">
        <v>24</v>
      </c>
      <c r="R31" s="771"/>
      <c r="S31" s="771"/>
      <c r="T31" s="771"/>
      <c r="U31" s="771"/>
      <c r="V31" s="771">
        <v>24</v>
      </c>
      <c r="W31" s="771"/>
      <c r="X31" s="771"/>
      <c r="Y31" s="771"/>
      <c r="Z31" s="771"/>
      <c r="AA31" s="771">
        <v>0</v>
      </c>
      <c r="AB31" s="771"/>
      <c r="AC31" s="771"/>
      <c r="AD31" s="771"/>
      <c r="AE31" s="772"/>
      <c r="AF31" s="773">
        <v>222</v>
      </c>
      <c r="AG31" s="774"/>
      <c r="AH31" s="774"/>
      <c r="AI31" s="774"/>
      <c r="AJ31" s="775"/>
      <c r="AK31" s="821">
        <v>0.3</v>
      </c>
      <c r="AL31" s="817"/>
      <c r="AM31" s="817"/>
      <c r="AN31" s="817"/>
      <c r="AO31" s="817"/>
      <c r="AP31" s="817">
        <v>8</v>
      </c>
      <c r="AQ31" s="817"/>
      <c r="AR31" s="817"/>
      <c r="AS31" s="817"/>
      <c r="AT31" s="817"/>
      <c r="AU31" s="817" t="s">
        <v>552</v>
      </c>
      <c r="AV31" s="817"/>
      <c r="AW31" s="817"/>
      <c r="AX31" s="817"/>
      <c r="AY31" s="817"/>
      <c r="AZ31" s="818" t="s">
        <v>552</v>
      </c>
      <c r="BA31" s="818"/>
      <c r="BB31" s="818"/>
      <c r="BC31" s="818"/>
      <c r="BD31" s="818"/>
      <c r="BE31" s="819" t="s">
        <v>391</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392</v>
      </c>
      <c r="C32" s="768"/>
      <c r="D32" s="768"/>
      <c r="E32" s="768"/>
      <c r="F32" s="768"/>
      <c r="G32" s="768"/>
      <c r="H32" s="768"/>
      <c r="I32" s="768"/>
      <c r="J32" s="768"/>
      <c r="K32" s="768"/>
      <c r="L32" s="768"/>
      <c r="M32" s="768"/>
      <c r="N32" s="768"/>
      <c r="O32" s="768"/>
      <c r="P32" s="769"/>
      <c r="Q32" s="770">
        <v>104</v>
      </c>
      <c r="R32" s="771"/>
      <c r="S32" s="771"/>
      <c r="T32" s="771"/>
      <c r="U32" s="771"/>
      <c r="V32" s="771">
        <v>69</v>
      </c>
      <c r="W32" s="771"/>
      <c r="X32" s="771"/>
      <c r="Y32" s="771"/>
      <c r="Z32" s="771"/>
      <c r="AA32" s="771">
        <v>35</v>
      </c>
      <c r="AB32" s="771"/>
      <c r="AC32" s="771"/>
      <c r="AD32" s="771"/>
      <c r="AE32" s="772"/>
      <c r="AF32" s="773">
        <v>224</v>
      </c>
      <c r="AG32" s="774"/>
      <c r="AH32" s="774"/>
      <c r="AI32" s="774"/>
      <c r="AJ32" s="775"/>
      <c r="AK32" s="821">
        <v>2</v>
      </c>
      <c r="AL32" s="817"/>
      <c r="AM32" s="817"/>
      <c r="AN32" s="817"/>
      <c r="AO32" s="817"/>
      <c r="AP32" s="817">
        <v>131</v>
      </c>
      <c r="AQ32" s="817"/>
      <c r="AR32" s="817"/>
      <c r="AS32" s="817"/>
      <c r="AT32" s="817"/>
      <c r="AU32" s="817" t="s">
        <v>552</v>
      </c>
      <c r="AV32" s="817"/>
      <c r="AW32" s="817"/>
      <c r="AX32" s="817"/>
      <c r="AY32" s="817"/>
      <c r="AZ32" s="818" t="s">
        <v>552</v>
      </c>
      <c r="BA32" s="818"/>
      <c r="BB32" s="818"/>
      <c r="BC32" s="818"/>
      <c r="BD32" s="818"/>
      <c r="BE32" s="819" t="s">
        <v>391</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393</v>
      </c>
      <c r="C33" s="768"/>
      <c r="D33" s="768"/>
      <c r="E33" s="768"/>
      <c r="F33" s="768"/>
      <c r="G33" s="768"/>
      <c r="H33" s="768"/>
      <c r="I33" s="768"/>
      <c r="J33" s="768"/>
      <c r="K33" s="768"/>
      <c r="L33" s="768"/>
      <c r="M33" s="768"/>
      <c r="N33" s="768"/>
      <c r="O33" s="768"/>
      <c r="P33" s="769"/>
      <c r="Q33" s="770">
        <v>672</v>
      </c>
      <c r="R33" s="771"/>
      <c r="S33" s="771"/>
      <c r="T33" s="771"/>
      <c r="U33" s="771"/>
      <c r="V33" s="771">
        <v>247</v>
      </c>
      <c r="W33" s="771"/>
      <c r="X33" s="771"/>
      <c r="Y33" s="771"/>
      <c r="Z33" s="771"/>
      <c r="AA33" s="771">
        <v>425</v>
      </c>
      <c r="AB33" s="771"/>
      <c r="AC33" s="771"/>
      <c r="AD33" s="771"/>
      <c r="AE33" s="772"/>
      <c r="AF33" s="773">
        <v>29</v>
      </c>
      <c r="AG33" s="774"/>
      <c r="AH33" s="774"/>
      <c r="AI33" s="774"/>
      <c r="AJ33" s="775"/>
      <c r="AK33" s="821">
        <v>285</v>
      </c>
      <c r="AL33" s="817"/>
      <c r="AM33" s="817"/>
      <c r="AN33" s="817"/>
      <c r="AO33" s="817"/>
      <c r="AP33" s="817">
        <v>76</v>
      </c>
      <c r="AQ33" s="817"/>
      <c r="AR33" s="817"/>
      <c r="AS33" s="817"/>
      <c r="AT33" s="817"/>
      <c r="AU33" s="817" t="s">
        <v>553</v>
      </c>
      <c r="AV33" s="817"/>
      <c r="AW33" s="817"/>
      <c r="AX33" s="817"/>
      <c r="AY33" s="817"/>
      <c r="AZ33" s="818" t="s">
        <v>553</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395</v>
      </c>
      <c r="C34" s="768"/>
      <c r="D34" s="768"/>
      <c r="E34" s="768"/>
      <c r="F34" s="768"/>
      <c r="G34" s="768"/>
      <c r="H34" s="768"/>
      <c r="I34" s="768"/>
      <c r="J34" s="768"/>
      <c r="K34" s="768"/>
      <c r="L34" s="768"/>
      <c r="M34" s="768"/>
      <c r="N34" s="768"/>
      <c r="O34" s="768"/>
      <c r="P34" s="769"/>
      <c r="Q34" s="770">
        <v>1</v>
      </c>
      <c r="R34" s="771"/>
      <c r="S34" s="771"/>
      <c r="T34" s="771"/>
      <c r="U34" s="771"/>
      <c r="V34" s="771">
        <v>0</v>
      </c>
      <c r="W34" s="771"/>
      <c r="X34" s="771"/>
      <c r="Y34" s="771"/>
      <c r="Z34" s="771"/>
      <c r="AA34" s="771">
        <v>1</v>
      </c>
      <c r="AB34" s="771"/>
      <c r="AC34" s="771"/>
      <c r="AD34" s="771"/>
      <c r="AE34" s="772"/>
      <c r="AF34" s="773">
        <v>1</v>
      </c>
      <c r="AG34" s="774"/>
      <c r="AH34" s="774"/>
      <c r="AI34" s="774"/>
      <c r="AJ34" s="775"/>
      <c r="AK34" s="821">
        <v>0</v>
      </c>
      <c r="AL34" s="817"/>
      <c r="AM34" s="817"/>
      <c r="AN34" s="817"/>
      <c r="AO34" s="817"/>
      <c r="AP34" s="817">
        <v>0</v>
      </c>
      <c r="AQ34" s="817"/>
      <c r="AR34" s="817"/>
      <c r="AS34" s="817"/>
      <c r="AT34" s="817"/>
      <c r="AU34" s="817" t="s">
        <v>553</v>
      </c>
      <c r="AV34" s="817"/>
      <c r="AW34" s="817"/>
      <c r="AX34" s="817"/>
      <c r="AY34" s="817"/>
      <c r="AZ34" s="818" t="s">
        <v>553</v>
      </c>
      <c r="BA34" s="818"/>
      <c r="BB34" s="818"/>
      <c r="BC34" s="818"/>
      <c r="BD34" s="818"/>
      <c r="BE34" s="819" t="s">
        <v>394</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375</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783</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400</v>
      </c>
      <c r="AV66" s="721"/>
      <c r="AW66" s="721"/>
      <c r="AX66" s="721"/>
      <c r="AY66" s="722"/>
      <c r="AZ66" s="720" t="s">
        <v>363</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554</v>
      </c>
      <c r="C68" s="857"/>
      <c r="D68" s="857"/>
      <c r="E68" s="857"/>
      <c r="F68" s="857"/>
      <c r="G68" s="857"/>
      <c r="H68" s="857"/>
      <c r="I68" s="857"/>
      <c r="J68" s="857"/>
      <c r="K68" s="857"/>
      <c r="L68" s="857"/>
      <c r="M68" s="857"/>
      <c r="N68" s="857"/>
      <c r="O68" s="857"/>
      <c r="P68" s="858"/>
      <c r="Q68" s="859">
        <v>7064</v>
      </c>
      <c r="R68" s="853"/>
      <c r="S68" s="853"/>
      <c r="T68" s="853"/>
      <c r="U68" s="853"/>
      <c r="V68" s="853">
        <v>5999</v>
      </c>
      <c r="W68" s="853"/>
      <c r="X68" s="853"/>
      <c r="Y68" s="853"/>
      <c r="Z68" s="853"/>
      <c r="AA68" s="853">
        <v>1065</v>
      </c>
      <c r="AB68" s="853"/>
      <c r="AC68" s="853"/>
      <c r="AD68" s="853"/>
      <c r="AE68" s="853"/>
      <c r="AF68" s="853">
        <v>1065</v>
      </c>
      <c r="AG68" s="853"/>
      <c r="AH68" s="853"/>
      <c r="AI68" s="853"/>
      <c r="AJ68" s="853"/>
      <c r="AK68" s="853">
        <v>208</v>
      </c>
      <c r="AL68" s="853"/>
      <c r="AM68" s="853"/>
      <c r="AN68" s="853"/>
      <c r="AO68" s="853"/>
      <c r="AP68" s="853" t="s">
        <v>553</v>
      </c>
      <c r="AQ68" s="853"/>
      <c r="AR68" s="853"/>
      <c r="AS68" s="853"/>
      <c r="AT68" s="853"/>
      <c r="AU68" s="853" t="s">
        <v>553</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555</v>
      </c>
      <c r="C69" s="861"/>
      <c r="D69" s="861"/>
      <c r="E69" s="861"/>
      <c r="F69" s="861"/>
      <c r="G69" s="861"/>
      <c r="H69" s="861"/>
      <c r="I69" s="861"/>
      <c r="J69" s="861"/>
      <c r="K69" s="861"/>
      <c r="L69" s="861"/>
      <c r="M69" s="861"/>
      <c r="N69" s="861"/>
      <c r="O69" s="861"/>
      <c r="P69" s="862"/>
      <c r="Q69" s="863">
        <v>2</v>
      </c>
      <c r="R69" s="817"/>
      <c r="S69" s="817"/>
      <c r="T69" s="817"/>
      <c r="U69" s="817"/>
      <c r="V69" s="817">
        <v>1</v>
      </c>
      <c r="W69" s="817"/>
      <c r="X69" s="817"/>
      <c r="Y69" s="817"/>
      <c r="Z69" s="817"/>
      <c r="AA69" s="817">
        <v>1</v>
      </c>
      <c r="AB69" s="817"/>
      <c r="AC69" s="817"/>
      <c r="AD69" s="817"/>
      <c r="AE69" s="817"/>
      <c r="AF69" s="817">
        <v>1</v>
      </c>
      <c r="AG69" s="817"/>
      <c r="AH69" s="817"/>
      <c r="AI69" s="817"/>
      <c r="AJ69" s="817"/>
      <c r="AK69" s="817" t="s">
        <v>553</v>
      </c>
      <c r="AL69" s="817"/>
      <c r="AM69" s="817"/>
      <c r="AN69" s="817"/>
      <c r="AO69" s="817"/>
      <c r="AP69" s="817" t="s">
        <v>553</v>
      </c>
      <c r="AQ69" s="817"/>
      <c r="AR69" s="817"/>
      <c r="AS69" s="817"/>
      <c r="AT69" s="817"/>
      <c r="AU69" s="817" t="s">
        <v>553</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556</v>
      </c>
      <c r="C70" s="861"/>
      <c r="D70" s="861"/>
      <c r="E70" s="861"/>
      <c r="F70" s="861"/>
      <c r="G70" s="861"/>
      <c r="H70" s="861"/>
      <c r="I70" s="861"/>
      <c r="J70" s="861"/>
      <c r="K70" s="861"/>
      <c r="L70" s="861"/>
      <c r="M70" s="861"/>
      <c r="N70" s="861"/>
      <c r="O70" s="861"/>
      <c r="P70" s="862"/>
      <c r="Q70" s="863">
        <v>558</v>
      </c>
      <c r="R70" s="817"/>
      <c r="S70" s="817"/>
      <c r="T70" s="817"/>
      <c r="U70" s="817"/>
      <c r="V70" s="817">
        <v>502</v>
      </c>
      <c r="W70" s="817"/>
      <c r="X70" s="817"/>
      <c r="Y70" s="817"/>
      <c r="Z70" s="817"/>
      <c r="AA70" s="817">
        <v>56</v>
      </c>
      <c r="AB70" s="817"/>
      <c r="AC70" s="817"/>
      <c r="AD70" s="817"/>
      <c r="AE70" s="817"/>
      <c r="AF70" s="817">
        <v>56</v>
      </c>
      <c r="AG70" s="817"/>
      <c r="AH70" s="817"/>
      <c r="AI70" s="817"/>
      <c r="AJ70" s="817"/>
      <c r="AK70" s="817">
        <v>15</v>
      </c>
      <c r="AL70" s="817"/>
      <c r="AM70" s="817"/>
      <c r="AN70" s="817"/>
      <c r="AO70" s="817"/>
      <c r="AP70" s="817">
        <v>15</v>
      </c>
      <c r="AQ70" s="817"/>
      <c r="AR70" s="817"/>
      <c r="AS70" s="817"/>
      <c r="AT70" s="817"/>
      <c r="AU70" s="817" t="s">
        <v>553</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557</v>
      </c>
      <c r="C71" s="861"/>
      <c r="D71" s="861"/>
      <c r="E71" s="861"/>
      <c r="F71" s="861"/>
      <c r="G71" s="861"/>
      <c r="H71" s="861"/>
      <c r="I71" s="861"/>
      <c r="J71" s="861"/>
      <c r="K71" s="861"/>
      <c r="L71" s="861"/>
      <c r="M71" s="861"/>
      <c r="N71" s="861"/>
      <c r="O71" s="861"/>
      <c r="P71" s="862"/>
      <c r="Q71" s="863">
        <v>3019</v>
      </c>
      <c r="R71" s="817"/>
      <c r="S71" s="817"/>
      <c r="T71" s="817"/>
      <c r="U71" s="817"/>
      <c r="V71" s="817">
        <v>2907</v>
      </c>
      <c r="W71" s="817"/>
      <c r="X71" s="817"/>
      <c r="Y71" s="817"/>
      <c r="Z71" s="817"/>
      <c r="AA71" s="817">
        <v>112</v>
      </c>
      <c r="AB71" s="817"/>
      <c r="AC71" s="817"/>
      <c r="AD71" s="817"/>
      <c r="AE71" s="817"/>
      <c r="AF71" s="817">
        <v>112</v>
      </c>
      <c r="AG71" s="817"/>
      <c r="AH71" s="817"/>
      <c r="AI71" s="817"/>
      <c r="AJ71" s="817"/>
      <c r="AK71" s="817">
        <v>31</v>
      </c>
      <c r="AL71" s="817"/>
      <c r="AM71" s="817"/>
      <c r="AN71" s="817"/>
      <c r="AO71" s="817"/>
      <c r="AP71" s="817">
        <v>2029</v>
      </c>
      <c r="AQ71" s="817"/>
      <c r="AR71" s="817"/>
      <c r="AS71" s="817"/>
      <c r="AT71" s="817"/>
      <c r="AU71" s="817" t="s">
        <v>553</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4" t="s">
        <v>558</v>
      </c>
      <c r="C72" s="861"/>
      <c r="D72" s="861"/>
      <c r="E72" s="861"/>
      <c r="F72" s="861"/>
      <c r="G72" s="861"/>
      <c r="H72" s="861"/>
      <c r="I72" s="861"/>
      <c r="J72" s="861"/>
      <c r="K72" s="861"/>
      <c r="L72" s="861"/>
      <c r="M72" s="861"/>
      <c r="N72" s="861"/>
      <c r="O72" s="861"/>
      <c r="P72" s="862"/>
      <c r="Q72" s="863">
        <v>182</v>
      </c>
      <c r="R72" s="817"/>
      <c r="S72" s="817"/>
      <c r="T72" s="817"/>
      <c r="U72" s="817"/>
      <c r="V72" s="817">
        <v>174</v>
      </c>
      <c r="W72" s="817"/>
      <c r="X72" s="817"/>
      <c r="Y72" s="817"/>
      <c r="Z72" s="817"/>
      <c r="AA72" s="817">
        <v>8</v>
      </c>
      <c r="AB72" s="817"/>
      <c r="AC72" s="817"/>
      <c r="AD72" s="817"/>
      <c r="AE72" s="817"/>
      <c r="AF72" s="817">
        <v>6</v>
      </c>
      <c r="AG72" s="817"/>
      <c r="AH72" s="817"/>
      <c r="AI72" s="817"/>
      <c r="AJ72" s="817"/>
      <c r="AK72" s="817" t="s">
        <v>553</v>
      </c>
      <c r="AL72" s="817"/>
      <c r="AM72" s="817"/>
      <c r="AN72" s="817"/>
      <c r="AO72" s="817"/>
      <c r="AP72" s="817">
        <v>75</v>
      </c>
      <c r="AQ72" s="817"/>
      <c r="AR72" s="817"/>
      <c r="AS72" s="817"/>
      <c r="AT72" s="817"/>
      <c r="AU72" s="817" t="s">
        <v>553</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4" t="s">
        <v>559</v>
      </c>
      <c r="C73" s="861"/>
      <c r="D73" s="861"/>
      <c r="E73" s="861"/>
      <c r="F73" s="861"/>
      <c r="G73" s="861"/>
      <c r="H73" s="861"/>
      <c r="I73" s="861"/>
      <c r="J73" s="861"/>
      <c r="K73" s="861"/>
      <c r="L73" s="861"/>
      <c r="M73" s="861"/>
      <c r="N73" s="861"/>
      <c r="O73" s="861"/>
      <c r="P73" s="862"/>
      <c r="Q73" s="863">
        <v>312</v>
      </c>
      <c r="R73" s="817"/>
      <c r="S73" s="817"/>
      <c r="T73" s="817"/>
      <c r="U73" s="817"/>
      <c r="V73" s="817">
        <v>290</v>
      </c>
      <c r="W73" s="817"/>
      <c r="X73" s="817"/>
      <c r="Y73" s="817"/>
      <c r="Z73" s="817"/>
      <c r="AA73" s="817">
        <v>22</v>
      </c>
      <c r="AB73" s="817"/>
      <c r="AC73" s="817"/>
      <c r="AD73" s="817"/>
      <c r="AE73" s="817"/>
      <c r="AF73" s="817">
        <v>22</v>
      </c>
      <c r="AG73" s="817"/>
      <c r="AH73" s="817"/>
      <c r="AI73" s="817"/>
      <c r="AJ73" s="817"/>
      <c r="AK73" s="817" t="s">
        <v>553</v>
      </c>
      <c r="AL73" s="817"/>
      <c r="AM73" s="817"/>
      <c r="AN73" s="817"/>
      <c r="AO73" s="817"/>
      <c r="AP73" s="817" t="s">
        <v>553</v>
      </c>
      <c r="AQ73" s="817"/>
      <c r="AR73" s="817"/>
      <c r="AS73" s="817"/>
      <c r="AT73" s="817"/>
      <c r="AU73" s="817" t="s">
        <v>553</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4" t="s">
        <v>560</v>
      </c>
      <c r="C74" s="861"/>
      <c r="D74" s="861"/>
      <c r="E74" s="861"/>
      <c r="F74" s="861"/>
      <c r="G74" s="861"/>
      <c r="H74" s="861"/>
      <c r="I74" s="861"/>
      <c r="J74" s="861"/>
      <c r="K74" s="861"/>
      <c r="L74" s="861"/>
      <c r="M74" s="861"/>
      <c r="N74" s="861"/>
      <c r="O74" s="861"/>
      <c r="P74" s="862"/>
      <c r="Q74" s="863">
        <v>322367</v>
      </c>
      <c r="R74" s="817"/>
      <c r="S74" s="817"/>
      <c r="T74" s="817"/>
      <c r="U74" s="817"/>
      <c r="V74" s="817">
        <v>314740</v>
      </c>
      <c r="W74" s="817"/>
      <c r="X74" s="817"/>
      <c r="Y74" s="817"/>
      <c r="Z74" s="817"/>
      <c r="AA74" s="817">
        <v>7627</v>
      </c>
      <c r="AB74" s="817"/>
      <c r="AC74" s="817"/>
      <c r="AD74" s="817"/>
      <c r="AE74" s="817"/>
      <c r="AF74" s="817">
        <v>5417</v>
      </c>
      <c r="AG74" s="817"/>
      <c r="AH74" s="817"/>
      <c r="AI74" s="817"/>
      <c r="AJ74" s="817"/>
      <c r="AK74" s="817" t="s">
        <v>553</v>
      </c>
      <c r="AL74" s="817"/>
      <c r="AM74" s="817"/>
      <c r="AN74" s="817"/>
      <c r="AO74" s="817"/>
      <c r="AP74" s="817" t="s">
        <v>553</v>
      </c>
      <c r="AQ74" s="817"/>
      <c r="AR74" s="817"/>
      <c r="AS74" s="817"/>
      <c r="AT74" s="817"/>
      <c r="AU74" s="817" t="s">
        <v>553</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5"/>
      <c r="R75" s="866"/>
      <c r="S75" s="866"/>
      <c r="T75" s="866"/>
      <c r="U75" s="821"/>
      <c r="V75" s="867"/>
      <c r="W75" s="866"/>
      <c r="X75" s="866"/>
      <c r="Y75" s="866"/>
      <c r="Z75" s="821"/>
      <c r="AA75" s="867"/>
      <c r="AB75" s="866"/>
      <c r="AC75" s="866"/>
      <c r="AD75" s="866"/>
      <c r="AE75" s="821"/>
      <c r="AF75" s="867"/>
      <c r="AG75" s="866"/>
      <c r="AH75" s="866"/>
      <c r="AI75" s="866"/>
      <c r="AJ75" s="821"/>
      <c r="AK75" s="867"/>
      <c r="AL75" s="866"/>
      <c r="AM75" s="866"/>
      <c r="AN75" s="866"/>
      <c r="AO75" s="821"/>
      <c r="AP75" s="867"/>
      <c r="AQ75" s="866"/>
      <c r="AR75" s="866"/>
      <c r="AS75" s="866"/>
      <c r="AT75" s="821"/>
      <c r="AU75" s="867"/>
      <c r="AV75" s="866"/>
      <c r="AW75" s="866"/>
      <c r="AX75" s="866"/>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5"/>
      <c r="R76" s="866"/>
      <c r="S76" s="866"/>
      <c r="T76" s="866"/>
      <c r="U76" s="821"/>
      <c r="V76" s="867"/>
      <c r="W76" s="866"/>
      <c r="X76" s="866"/>
      <c r="Y76" s="866"/>
      <c r="Z76" s="821"/>
      <c r="AA76" s="867"/>
      <c r="AB76" s="866"/>
      <c r="AC76" s="866"/>
      <c r="AD76" s="866"/>
      <c r="AE76" s="821"/>
      <c r="AF76" s="867"/>
      <c r="AG76" s="866"/>
      <c r="AH76" s="866"/>
      <c r="AI76" s="866"/>
      <c r="AJ76" s="821"/>
      <c r="AK76" s="867"/>
      <c r="AL76" s="866"/>
      <c r="AM76" s="866"/>
      <c r="AN76" s="866"/>
      <c r="AO76" s="821"/>
      <c r="AP76" s="867"/>
      <c r="AQ76" s="866"/>
      <c r="AR76" s="866"/>
      <c r="AS76" s="866"/>
      <c r="AT76" s="821"/>
      <c r="AU76" s="867"/>
      <c r="AV76" s="866"/>
      <c r="AW76" s="866"/>
      <c r="AX76" s="866"/>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5"/>
      <c r="R77" s="866"/>
      <c r="S77" s="866"/>
      <c r="T77" s="866"/>
      <c r="U77" s="821"/>
      <c r="V77" s="867"/>
      <c r="W77" s="866"/>
      <c r="X77" s="866"/>
      <c r="Y77" s="866"/>
      <c r="Z77" s="821"/>
      <c r="AA77" s="867"/>
      <c r="AB77" s="866"/>
      <c r="AC77" s="866"/>
      <c r="AD77" s="866"/>
      <c r="AE77" s="821"/>
      <c r="AF77" s="867"/>
      <c r="AG77" s="866"/>
      <c r="AH77" s="866"/>
      <c r="AI77" s="866"/>
      <c r="AJ77" s="821"/>
      <c r="AK77" s="867"/>
      <c r="AL77" s="866"/>
      <c r="AM77" s="866"/>
      <c r="AN77" s="866"/>
      <c r="AO77" s="821"/>
      <c r="AP77" s="867"/>
      <c r="AQ77" s="866"/>
      <c r="AR77" s="866"/>
      <c r="AS77" s="866"/>
      <c r="AT77" s="821"/>
      <c r="AU77" s="867"/>
      <c r="AV77" s="866"/>
      <c r="AW77" s="866"/>
      <c r="AX77" s="866"/>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375</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776" t="s">
        <v>402</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c r="CS102" s="839"/>
      <c r="CT102" s="839"/>
      <c r="CU102" s="839"/>
      <c r="CV102" s="879"/>
      <c r="CW102" s="878"/>
      <c r="CX102" s="839"/>
      <c r="CY102" s="839"/>
      <c r="CZ102" s="839"/>
      <c r="DA102" s="879"/>
      <c r="DB102" s="878"/>
      <c r="DC102" s="839"/>
      <c r="DD102" s="839"/>
      <c r="DE102" s="839"/>
      <c r="DF102" s="879"/>
      <c r="DG102" s="878"/>
      <c r="DH102" s="839"/>
      <c r="DI102" s="839"/>
      <c r="DJ102" s="839"/>
      <c r="DK102" s="879"/>
      <c r="DL102" s="878"/>
      <c r="DM102" s="839"/>
      <c r="DN102" s="839"/>
      <c r="DO102" s="839"/>
      <c r="DP102" s="879"/>
      <c r="DQ102" s="878"/>
      <c r="DR102" s="839"/>
      <c r="DS102" s="839"/>
      <c r="DT102" s="839"/>
      <c r="DU102" s="879"/>
      <c r="DV102" s="776"/>
      <c r="DW102" s="777"/>
      <c r="DX102" s="777"/>
      <c r="DY102" s="777"/>
      <c r="DZ102" s="902"/>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3" t="s">
        <v>403</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4" t="s">
        <v>404</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5" t="s">
        <v>407</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408</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2">
      <c r="A109" s="900" t="s">
        <v>409</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410</v>
      </c>
      <c r="AB109" s="881"/>
      <c r="AC109" s="881"/>
      <c r="AD109" s="881"/>
      <c r="AE109" s="882"/>
      <c r="AF109" s="880" t="s">
        <v>411</v>
      </c>
      <c r="AG109" s="881"/>
      <c r="AH109" s="881"/>
      <c r="AI109" s="881"/>
      <c r="AJ109" s="882"/>
      <c r="AK109" s="880" t="s">
        <v>294</v>
      </c>
      <c r="AL109" s="881"/>
      <c r="AM109" s="881"/>
      <c r="AN109" s="881"/>
      <c r="AO109" s="882"/>
      <c r="AP109" s="880" t="s">
        <v>412</v>
      </c>
      <c r="AQ109" s="881"/>
      <c r="AR109" s="881"/>
      <c r="AS109" s="881"/>
      <c r="AT109" s="883"/>
      <c r="AU109" s="900" t="s">
        <v>409</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410</v>
      </c>
      <c r="BR109" s="881"/>
      <c r="BS109" s="881"/>
      <c r="BT109" s="881"/>
      <c r="BU109" s="882"/>
      <c r="BV109" s="880" t="s">
        <v>411</v>
      </c>
      <c r="BW109" s="881"/>
      <c r="BX109" s="881"/>
      <c r="BY109" s="881"/>
      <c r="BZ109" s="882"/>
      <c r="CA109" s="880" t="s">
        <v>294</v>
      </c>
      <c r="CB109" s="881"/>
      <c r="CC109" s="881"/>
      <c r="CD109" s="881"/>
      <c r="CE109" s="882"/>
      <c r="CF109" s="901" t="s">
        <v>412</v>
      </c>
      <c r="CG109" s="901"/>
      <c r="CH109" s="901"/>
      <c r="CI109" s="901"/>
      <c r="CJ109" s="901"/>
      <c r="CK109" s="880" t="s">
        <v>413</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410</v>
      </c>
      <c r="DH109" s="881"/>
      <c r="DI109" s="881"/>
      <c r="DJ109" s="881"/>
      <c r="DK109" s="882"/>
      <c r="DL109" s="880" t="s">
        <v>411</v>
      </c>
      <c r="DM109" s="881"/>
      <c r="DN109" s="881"/>
      <c r="DO109" s="881"/>
      <c r="DP109" s="882"/>
      <c r="DQ109" s="880" t="s">
        <v>294</v>
      </c>
      <c r="DR109" s="881"/>
      <c r="DS109" s="881"/>
      <c r="DT109" s="881"/>
      <c r="DU109" s="882"/>
      <c r="DV109" s="880" t="s">
        <v>412</v>
      </c>
      <c r="DW109" s="881"/>
      <c r="DX109" s="881"/>
      <c r="DY109" s="881"/>
      <c r="DZ109" s="883"/>
    </row>
    <row r="110" spans="1:131" s="212" customFormat="1" ht="26.25" customHeight="1" x14ac:dyDescent="0.2">
      <c r="A110" s="884" t="s">
        <v>414</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1150812</v>
      </c>
      <c r="AB110" s="888"/>
      <c r="AC110" s="888"/>
      <c r="AD110" s="888"/>
      <c r="AE110" s="889"/>
      <c r="AF110" s="890">
        <v>1168667</v>
      </c>
      <c r="AG110" s="888"/>
      <c r="AH110" s="888"/>
      <c r="AI110" s="888"/>
      <c r="AJ110" s="889"/>
      <c r="AK110" s="890">
        <v>1215972</v>
      </c>
      <c r="AL110" s="888"/>
      <c r="AM110" s="888"/>
      <c r="AN110" s="888"/>
      <c r="AO110" s="889"/>
      <c r="AP110" s="891">
        <v>46.3</v>
      </c>
      <c r="AQ110" s="892"/>
      <c r="AR110" s="892"/>
      <c r="AS110" s="892"/>
      <c r="AT110" s="893"/>
      <c r="AU110" s="894" t="s">
        <v>69</v>
      </c>
      <c r="AV110" s="895"/>
      <c r="AW110" s="895"/>
      <c r="AX110" s="895"/>
      <c r="AY110" s="895"/>
      <c r="AZ110" s="917" t="s">
        <v>415</v>
      </c>
      <c r="BA110" s="885"/>
      <c r="BB110" s="885"/>
      <c r="BC110" s="885"/>
      <c r="BD110" s="885"/>
      <c r="BE110" s="885"/>
      <c r="BF110" s="885"/>
      <c r="BG110" s="885"/>
      <c r="BH110" s="885"/>
      <c r="BI110" s="885"/>
      <c r="BJ110" s="885"/>
      <c r="BK110" s="885"/>
      <c r="BL110" s="885"/>
      <c r="BM110" s="885"/>
      <c r="BN110" s="885"/>
      <c r="BO110" s="885"/>
      <c r="BP110" s="886"/>
      <c r="BQ110" s="918">
        <v>9965948</v>
      </c>
      <c r="BR110" s="919"/>
      <c r="BS110" s="919"/>
      <c r="BT110" s="919"/>
      <c r="BU110" s="919"/>
      <c r="BV110" s="919">
        <v>9599084</v>
      </c>
      <c r="BW110" s="919"/>
      <c r="BX110" s="919"/>
      <c r="BY110" s="919"/>
      <c r="BZ110" s="919"/>
      <c r="CA110" s="919">
        <v>8753330</v>
      </c>
      <c r="CB110" s="919"/>
      <c r="CC110" s="919"/>
      <c r="CD110" s="919"/>
      <c r="CE110" s="919"/>
      <c r="CF110" s="932">
        <v>332.9</v>
      </c>
      <c r="CG110" s="933"/>
      <c r="CH110" s="933"/>
      <c r="CI110" s="933"/>
      <c r="CJ110" s="933"/>
      <c r="CK110" s="934" t="s">
        <v>416</v>
      </c>
      <c r="CL110" s="935"/>
      <c r="CM110" s="917" t="s">
        <v>417</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12" customFormat="1" ht="26.25" customHeight="1" x14ac:dyDescent="0.2">
      <c r="A111" s="922" t="s">
        <v>418</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419</v>
      </c>
      <c r="BA111" s="911"/>
      <c r="BB111" s="911"/>
      <c r="BC111" s="911"/>
      <c r="BD111" s="911"/>
      <c r="BE111" s="911"/>
      <c r="BF111" s="911"/>
      <c r="BG111" s="911"/>
      <c r="BH111" s="911"/>
      <c r="BI111" s="911"/>
      <c r="BJ111" s="911"/>
      <c r="BK111" s="911"/>
      <c r="BL111" s="911"/>
      <c r="BM111" s="911"/>
      <c r="BN111" s="911"/>
      <c r="BO111" s="911"/>
      <c r="BP111" s="912"/>
      <c r="BQ111" s="913" t="s">
        <v>122</v>
      </c>
      <c r="BR111" s="914"/>
      <c r="BS111" s="914"/>
      <c r="BT111" s="914"/>
      <c r="BU111" s="914"/>
      <c r="BV111" s="914" t="s">
        <v>122</v>
      </c>
      <c r="BW111" s="914"/>
      <c r="BX111" s="914"/>
      <c r="BY111" s="914"/>
      <c r="BZ111" s="914"/>
      <c r="CA111" s="914" t="s">
        <v>122</v>
      </c>
      <c r="CB111" s="914"/>
      <c r="CC111" s="914"/>
      <c r="CD111" s="914"/>
      <c r="CE111" s="914"/>
      <c r="CF111" s="908" t="s">
        <v>122</v>
      </c>
      <c r="CG111" s="909"/>
      <c r="CH111" s="909"/>
      <c r="CI111" s="909"/>
      <c r="CJ111" s="909"/>
      <c r="CK111" s="936"/>
      <c r="CL111" s="937"/>
      <c r="CM111" s="910" t="s">
        <v>420</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2">
      <c r="A112" s="940" t="s">
        <v>421</v>
      </c>
      <c r="B112" s="941"/>
      <c r="C112" s="911" t="s">
        <v>422</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423</v>
      </c>
      <c r="BA112" s="911"/>
      <c r="BB112" s="911"/>
      <c r="BC112" s="911"/>
      <c r="BD112" s="911"/>
      <c r="BE112" s="911"/>
      <c r="BF112" s="911"/>
      <c r="BG112" s="911"/>
      <c r="BH112" s="911"/>
      <c r="BI112" s="911"/>
      <c r="BJ112" s="911"/>
      <c r="BK112" s="911"/>
      <c r="BL112" s="911"/>
      <c r="BM112" s="911"/>
      <c r="BN112" s="911"/>
      <c r="BO112" s="911"/>
      <c r="BP112" s="912"/>
      <c r="BQ112" s="913">
        <v>58462</v>
      </c>
      <c r="BR112" s="914"/>
      <c r="BS112" s="914"/>
      <c r="BT112" s="914"/>
      <c r="BU112" s="914"/>
      <c r="BV112" s="914">
        <v>41353</v>
      </c>
      <c r="BW112" s="914"/>
      <c r="BX112" s="914"/>
      <c r="BY112" s="914"/>
      <c r="BZ112" s="914"/>
      <c r="CA112" s="914">
        <v>117307</v>
      </c>
      <c r="CB112" s="914"/>
      <c r="CC112" s="914"/>
      <c r="CD112" s="914"/>
      <c r="CE112" s="914"/>
      <c r="CF112" s="908">
        <v>4.5</v>
      </c>
      <c r="CG112" s="909"/>
      <c r="CH112" s="909"/>
      <c r="CI112" s="909"/>
      <c r="CJ112" s="909"/>
      <c r="CK112" s="936"/>
      <c r="CL112" s="937"/>
      <c r="CM112" s="910" t="s">
        <v>424</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2">
      <c r="A113" s="942"/>
      <c r="B113" s="943"/>
      <c r="C113" s="911" t="s">
        <v>425</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6982</v>
      </c>
      <c r="AB113" s="926"/>
      <c r="AC113" s="926"/>
      <c r="AD113" s="926"/>
      <c r="AE113" s="927"/>
      <c r="AF113" s="928">
        <v>7607</v>
      </c>
      <c r="AG113" s="926"/>
      <c r="AH113" s="926"/>
      <c r="AI113" s="926"/>
      <c r="AJ113" s="927"/>
      <c r="AK113" s="928">
        <v>16855</v>
      </c>
      <c r="AL113" s="926"/>
      <c r="AM113" s="926"/>
      <c r="AN113" s="926"/>
      <c r="AO113" s="927"/>
      <c r="AP113" s="929">
        <v>0.6</v>
      </c>
      <c r="AQ113" s="930"/>
      <c r="AR113" s="930"/>
      <c r="AS113" s="930"/>
      <c r="AT113" s="931"/>
      <c r="AU113" s="896"/>
      <c r="AV113" s="897"/>
      <c r="AW113" s="897"/>
      <c r="AX113" s="897"/>
      <c r="AY113" s="897"/>
      <c r="AZ113" s="910" t="s">
        <v>426</v>
      </c>
      <c r="BA113" s="911"/>
      <c r="BB113" s="911"/>
      <c r="BC113" s="911"/>
      <c r="BD113" s="911"/>
      <c r="BE113" s="911"/>
      <c r="BF113" s="911"/>
      <c r="BG113" s="911"/>
      <c r="BH113" s="911"/>
      <c r="BI113" s="911"/>
      <c r="BJ113" s="911"/>
      <c r="BK113" s="911"/>
      <c r="BL113" s="911"/>
      <c r="BM113" s="911"/>
      <c r="BN113" s="911"/>
      <c r="BO113" s="911"/>
      <c r="BP113" s="912"/>
      <c r="BQ113" s="913">
        <v>159409</v>
      </c>
      <c r="BR113" s="914"/>
      <c r="BS113" s="914"/>
      <c r="BT113" s="914"/>
      <c r="BU113" s="914"/>
      <c r="BV113" s="914">
        <v>102994</v>
      </c>
      <c r="BW113" s="914"/>
      <c r="BX113" s="914"/>
      <c r="BY113" s="914"/>
      <c r="BZ113" s="914"/>
      <c r="CA113" s="914">
        <v>74463</v>
      </c>
      <c r="CB113" s="914"/>
      <c r="CC113" s="914"/>
      <c r="CD113" s="914"/>
      <c r="CE113" s="914"/>
      <c r="CF113" s="908">
        <v>2.8</v>
      </c>
      <c r="CG113" s="909"/>
      <c r="CH113" s="909"/>
      <c r="CI113" s="909"/>
      <c r="CJ113" s="909"/>
      <c r="CK113" s="936"/>
      <c r="CL113" s="937"/>
      <c r="CM113" s="910" t="s">
        <v>427</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2">
      <c r="A114" s="942"/>
      <c r="B114" s="943"/>
      <c r="C114" s="911" t="s">
        <v>428</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11223</v>
      </c>
      <c r="AB114" s="947"/>
      <c r="AC114" s="947"/>
      <c r="AD114" s="947"/>
      <c r="AE114" s="948"/>
      <c r="AF114" s="949">
        <v>10297</v>
      </c>
      <c r="AG114" s="947"/>
      <c r="AH114" s="947"/>
      <c r="AI114" s="947"/>
      <c r="AJ114" s="948"/>
      <c r="AK114" s="949">
        <v>10427</v>
      </c>
      <c r="AL114" s="947"/>
      <c r="AM114" s="947"/>
      <c r="AN114" s="947"/>
      <c r="AO114" s="948"/>
      <c r="AP114" s="950">
        <v>0.4</v>
      </c>
      <c r="AQ114" s="951"/>
      <c r="AR114" s="951"/>
      <c r="AS114" s="951"/>
      <c r="AT114" s="952"/>
      <c r="AU114" s="896"/>
      <c r="AV114" s="897"/>
      <c r="AW114" s="897"/>
      <c r="AX114" s="897"/>
      <c r="AY114" s="897"/>
      <c r="AZ114" s="910" t="s">
        <v>429</v>
      </c>
      <c r="BA114" s="911"/>
      <c r="BB114" s="911"/>
      <c r="BC114" s="911"/>
      <c r="BD114" s="911"/>
      <c r="BE114" s="911"/>
      <c r="BF114" s="911"/>
      <c r="BG114" s="911"/>
      <c r="BH114" s="911"/>
      <c r="BI114" s="911"/>
      <c r="BJ114" s="911"/>
      <c r="BK114" s="911"/>
      <c r="BL114" s="911"/>
      <c r="BM114" s="911"/>
      <c r="BN114" s="911"/>
      <c r="BO114" s="911"/>
      <c r="BP114" s="912"/>
      <c r="BQ114" s="913">
        <v>73301</v>
      </c>
      <c r="BR114" s="914"/>
      <c r="BS114" s="914"/>
      <c r="BT114" s="914"/>
      <c r="BU114" s="914"/>
      <c r="BV114" s="914">
        <v>122455</v>
      </c>
      <c r="BW114" s="914"/>
      <c r="BX114" s="914"/>
      <c r="BY114" s="914"/>
      <c r="BZ114" s="914"/>
      <c r="CA114" s="914">
        <v>72369</v>
      </c>
      <c r="CB114" s="914"/>
      <c r="CC114" s="914"/>
      <c r="CD114" s="914"/>
      <c r="CE114" s="914"/>
      <c r="CF114" s="908">
        <v>2.8</v>
      </c>
      <c r="CG114" s="909"/>
      <c r="CH114" s="909"/>
      <c r="CI114" s="909"/>
      <c r="CJ114" s="909"/>
      <c r="CK114" s="936"/>
      <c r="CL114" s="937"/>
      <c r="CM114" s="910" t="s">
        <v>430</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2">
      <c r="A115" s="942"/>
      <c r="B115" s="943"/>
      <c r="C115" s="911" t="s">
        <v>431</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t="s">
        <v>122</v>
      </c>
      <c r="AB115" s="926"/>
      <c r="AC115" s="926"/>
      <c r="AD115" s="926"/>
      <c r="AE115" s="927"/>
      <c r="AF115" s="928" t="s">
        <v>122</v>
      </c>
      <c r="AG115" s="926"/>
      <c r="AH115" s="926"/>
      <c r="AI115" s="926"/>
      <c r="AJ115" s="927"/>
      <c r="AK115" s="928" t="s">
        <v>122</v>
      </c>
      <c r="AL115" s="926"/>
      <c r="AM115" s="926"/>
      <c r="AN115" s="926"/>
      <c r="AO115" s="927"/>
      <c r="AP115" s="929" t="s">
        <v>122</v>
      </c>
      <c r="AQ115" s="930"/>
      <c r="AR115" s="930"/>
      <c r="AS115" s="930"/>
      <c r="AT115" s="931"/>
      <c r="AU115" s="896"/>
      <c r="AV115" s="897"/>
      <c r="AW115" s="897"/>
      <c r="AX115" s="897"/>
      <c r="AY115" s="897"/>
      <c r="AZ115" s="910" t="s">
        <v>432</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433</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12" customFormat="1" ht="26.25" customHeight="1" x14ac:dyDescent="0.2">
      <c r="A116" s="944"/>
      <c r="B116" s="945"/>
      <c r="C116" s="953" t="s">
        <v>434</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435</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436</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12" customFormat="1" ht="26.25" customHeight="1" x14ac:dyDescent="0.2">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437</v>
      </c>
      <c r="Z117" s="882"/>
      <c r="AA117" s="966">
        <v>1169017</v>
      </c>
      <c r="AB117" s="967"/>
      <c r="AC117" s="967"/>
      <c r="AD117" s="967"/>
      <c r="AE117" s="968"/>
      <c r="AF117" s="969">
        <v>1186571</v>
      </c>
      <c r="AG117" s="967"/>
      <c r="AH117" s="967"/>
      <c r="AI117" s="967"/>
      <c r="AJ117" s="968"/>
      <c r="AK117" s="969">
        <v>1243254</v>
      </c>
      <c r="AL117" s="967"/>
      <c r="AM117" s="967"/>
      <c r="AN117" s="967"/>
      <c r="AO117" s="968"/>
      <c r="AP117" s="970"/>
      <c r="AQ117" s="971"/>
      <c r="AR117" s="971"/>
      <c r="AS117" s="971"/>
      <c r="AT117" s="972"/>
      <c r="AU117" s="896"/>
      <c r="AV117" s="897"/>
      <c r="AW117" s="897"/>
      <c r="AX117" s="897"/>
      <c r="AY117" s="897"/>
      <c r="AZ117" s="962" t="s">
        <v>438</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439</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2">
      <c r="A118" s="900" t="s">
        <v>413</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410</v>
      </c>
      <c r="AB118" s="881"/>
      <c r="AC118" s="881"/>
      <c r="AD118" s="881"/>
      <c r="AE118" s="882"/>
      <c r="AF118" s="880" t="s">
        <v>411</v>
      </c>
      <c r="AG118" s="881"/>
      <c r="AH118" s="881"/>
      <c r="AI118" s="881"/>
      <c r="AJ118" s="882"/>
      <c r="AK118" s="880" t="s">
        <v>294</v>
      </c>
      <c r="AL118" s="881"/>
      <c r="AM118" s="881"/>
      <c r="AN118" s="881"/>
      <c r="AO118" s="882"/>
      <c r="AP118" s="958" t="s">
        <v>412</v>
      </c>
      <c r="AQ118" s="959"/>
      <c r="AR118" s="959"/>
      <c r="AS118" s="959"/>
      <c r="AT118" s="960"/>
      <c r="AU118" s="896"/>
      <c r="AV118" s="897"/>
      <c r="AW118" s="897"/>
      <c r="AX118" s="897"/>
      <c r="AY118" s="897"/>
      <c r="AZ118" s="961" t="s">
        <v>440</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441</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2">
      <c r="A119" s="1044" t="s">
        <v>416</v>
      </c>
      <c r="B119" s="935"/>
      <c r="C119" s="917" t="s">
        <v>417</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33" t="s">
        <v>177</v>
      </c>
      <c r="BA119" s="233"/>
      <c r="BB119" s="233"/>
      <c r="BC119" s="233"/>
      <c r="BD119" s="233"/>
      <c r="BE119" s="233"/>
      <c r="BF119" s="233"/>
      <c r="BG119" s="233"/>
      <c r="BH119" s="233"/>
      <c r="BI119" s="233"/>
      <c r="BJ119" s="233"/>
      <c r="BK119" s="233"/>
      <c r="BL119" s="233"/>
      <c r="BM119" s="233"/>
      <c r="BN119" s="233"/>
      <c r="BO119" s="965" t="s">
        <v>442</v>
      </c>
      <c r="BP119" s="993"/>
      <c r="BQ119" s="987">
        <v>10257120</v>
      </c>
      <c r="BR119" s="988"/>
      <c r="BS119" s="988"/>
      <c r="BT119" s="988"/>
      <c r="BU119" s="988"/>
      <c r="BV119" s="988">
        <v>9865886</v>
      </c>
      <c r="BW119" s="988"/>
      <c r="BX119" s="988"/>
      <c r="BY119" s="988"/>
      <c r="BZ119" s="988"/>
      <c r="CA119" s="988">
        <v>9017469</v>
      </c>
      <c r="CB119" s="988"/>
      <c r="CC119" s="988"/>
      <c r="CD119" s="988"/>
      <c r="CE119" s="988"/>
      <c r="CF119" s="989"/>
      <c r="CG119" s="990"/>
      <c r="CH119" s="990"/>
      <c r="CI119" s="990"/>
      <c r="CJ119" s="991"/>
      <c r="CK119" s="938"/>
      <c r="CL119" s="939"/>
      <c r="CM119" s="961" t="s">
        <v>443</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12" customFormat="1" ht="26.25" customHeight="1" x14ac:dyDescent="0.2">
      <c r="A120" s="1045"/>
      <c r="B120" s="937"/>
      <c r="C120" s="910" t="s">
        <v>420</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444</v>
      </c>
      <c r="AV120" s="980"/>
      <c r="AW120" s="980"/>
      <c r="AX120" s="980"/>
      <c r="AY120" s="981"/>
      <c r="AZ120" s="917" t="s">
        <v>445</v>
      </c>
      <c r="BA120" s="885"/>
      <c r="BB120" s="885"/>
      <c r="BC120" s="885"/>
      <c r="BD120" s="885"/>
      <c r="BE120" s="885"/>
      <c r="BF120" s="885"/>
      <c r="BG120" s="885"/>
      <c r="BH120" s="885"/>
      <c r="BI120" s="885"/>
      <c r="BJ120" s="885"/>
      <c r="BK120" s="885"/>
      <c r="BL120" s="885"/>
      <c r="BM120" s="885"/>
      <c r="BN120" s="885"/>
      <c r="BO120" s="885"/>
      <c r="BP120" s="886"/>
      <c r="BQ120" s="918">
        <v>4338932</v>
      </c>
      <c r="BR120" s="919"/>
      <c r="BS120" s="919"/>
      <c r="BT120" s="919"/>
      <c r="BU120" s="919"/>
      <c r="BV120" s="919">
        <v>4497485</v>
      </c>
      <c r="BW120" s="919"/>
      <c r="BX120" s="919"/>
      <c r="BY120" s="919"/>
      <c r="BZ120" s="919"/>
      <c r="CA120" s="919">
        <v>4268600</v>
      </c>
      <c r="CB120" s="919"/>
      <c r="CC120" s="919"/>
      <c r="CD120" s="919"/>
      <c r="CE120" s="919"/>
      <c r="CF120" s="932">
        <v>162.4</v>
      </c>
      <c r="CG120" s="933"/>
      <c r="CH120" s="933"/>
      <c r="CI120" s="933"/>
      <c r="CJ120" s="933"/>
      <c r="CK120" s="994" t="s">
        <v>446</v>
      </c>
      <c r="CL120" s="995"/>
      <c r="CM120" s="995"/>
      <c r="CN120" s="995"/>
      <c r="CO120" s="996"/>
      <c r="CP120" s="1002" t="s">
        <v>393</v>
      </c>
      <c r="CQ120" s="1003"/>
      <c r="CR120" s="1003"/>
      <c r="CS120" s="1003"/>
      <c r="CT120" s="1003"/>
      <c r="CU120" s="1003"/>
      <c r="CV120" s="1003"/>
      <c r="CW120" s="1003"/>
      <c r="CX120" s="1003"/>
      <c r="CY120" s="1003"/>
      <c r="CZ120" s="1003"/>
      <c r="DA120" s="1003"/>
      <c r="DB120" s="1003"/>
      <c r="DC120" s="1003"/>
      <c r="DD120" s="1003"/>
      <c r="DE120" s="1003"/>
      <c r="DF120" s="1004"/>
      <c r="DG120" s="918" t="s">
        <v>122</v>
      </c>
      <c r="DH120" s="919"/>
      <c r="DI120" s="919"/>
      <c r="DJ120" s="919"/>
      <c r="DK120" s="919"/>
      <c r="DL120" s="919" t="s">
        <v>122</v>
      </c>
      <c r="DM120" s="919"/>
      <c r="DN120" s="919"/>
      <c r="DO120" s="919"/>
      <c r="DP120" s="919"/>
      <c r="DQ120" s="919">
        <v>75624</v>
      </c>
      <c r="DR120" s="919"/>
      <c r="DS120" s="919"/>
      <c r="DT120" s="919"/>
      <c r="DU120" s="919"/>
      <c r="DV120" s="920">
        <v>2.9</v>
      </c>
      <c r="DW120" s="920"/>
      <c r="DX120" s="920"/>
      <c r="DY120" s="920"/>
      <c r="DZ120" s="921"/>
    </row>
    <row r="121" spans="1:130" s="212" customFormat="1" ht="26.25" customHeight="1" x14ac:dyDescent="0.2">
      <c r="A121" s="1045"/>
      <c r="B121" s="937"/>
      <c r="C121" s="962" t="s">
        <v>447</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448</v>
      </c>
      <c r="BA121" s="911"/>
      <c r="BB121" s="911"/>
      <c r="BC121" s="911"/>
      <c r="BD121" s="911"/>
      <c r="BE121" s="911"/>
      <c r="BF121" s="911"/>
      <c r="BG121" s="911"/>
      <c r="BH121" s="911"/>
      <c r="BI121" s="911"/>
      <c r="BJ121" s="911"/>
      <c r="BK121" s="911"/>
      <c r="BL121" s="911"/>
      <c r="BM121" s="911"/>
      <c r="BN121" s="911"/>
      <c r="BO121" s="911"/>
      <c r="BP121" s="912"/>
      <c r="BQ121" s="913" t="s">
        <v>122</v>
      </c>
      <c r="BR121" s="914"/>
      <c r="BS121" s="914"/>
      <c r="BT121" s="914"/>
      <c r="BU121" s="914"/>
      <c r="BV121" s="914" t="s">
        <v>122</v>
      </c>
      <c r="BW121" s="914"/>
      <c r="BX121" s="914"/>
      <c r="BY121" s="914"/>
      <c r="BZ121" s="914"/>
      <c r="CA121" s="914" t="s">
        <v>122</v>
      </c>
      <c r="CB121" s="914"/>
      <c r="CC121" s="914"/>
      <c r="CD121" s="914"/>
      <c r="CE121" s="914"/>
      <c r="CF121" s="908" t="s">
        <v>122</v>
      </c>
      <c r="CG121" s="909"/>
      <c r="CH121" s="909"/>
      <c r="CI121" s="909"/>
      <c r="CJ121" s="909"/>
      <c r="CK121" s="997"/>
      <c r="CL121" s="998"/>
      <c r="CM121" s="998"/>
      <c r="CN121" s="998"/>
      <c r="CO121" s="999"/>
      <c r="CP121" s="1007" t="s">
        <v>392</v>
      </c>
      <c r="CQ121" s="1008"/>
      <c r="CR121" s="1008"/>
      <c r="CS121" s="1008"/>
      <c r="CT121" s="1008"/>
      <c r="CU121" s="1008"/>
      <c r="CV121" s="1008"/>
      <c r="CW121" s="1008"/>
      <c r="CX121" s="1008"/>
      <c r="CY121" s="1008"/>
      <c r="CZ121" s="1008"/>
      <c r="DA121" s="1008"/>
      <c r="DB121" s="1008"/>
      <c r="DC121" s="1008"/>
      <c r="DD121" s="1008"/>
      <c r="DE121" s="1008"/>
      <c r="DF121" s="1009"/>
      <c r="DG121" s="913" t="s">
        <v>122</v>
      </c>
      <c r="DH121" s="914"/>
      <c r="DI121" s="914"/>
      <c r="DJ121" s="914"/>
      <c r="DK121" s="914"/>
      <c r="DL121" s="914" t="s">
        <v>122</v>
      </c>
      <c r="DM121" s="914"/>
      <c r="DN121" s="914"/>
      <c r="DO121" s="914"/>
      <c r="DP121" s="914"/>
      <c r="DQ121" s="914">
        <v>41683</v>
      </c>
      <c r="DR121" s="914"/>
      <c r="DS121" s="914"/>
      <c r="DT121" s="914"/>
      <c r="DU121" s="914"/>
      <c r="DV121" s="915">
        <v>1.6</v>
      </c>
      <c r="DW121" s="915"/>
      <c r="DX121" s="915"/>
      <c r="DY121" s="915"/>
      <c r="DZ121" s="916"/>
    </row>
    <row r="122" spans="1:130" s="212" customFormat="1" ht="26.25" customHeight="1" x14ac:dyDescent="0.2">
      <c r="A122" s="1045"/>
      <c r="B122" s="937"/>
      <c r="C122" s="910" t="s">
        <v>430</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449</v>
      </c>
      <c r="BA122" s="953"/>
      <c r="BB122" s="953"/>
      <c r="BC122" s="953"/>
      <c r="BD122" s="953"/>
      <c r="BE122" s="953"/>
      <c r="BF122" s="953"/>
      <c r="BG122" s="953"/>
      <c r="BH122" s="953"/>
      <c r="BI122" s="953"/>
      <c r="BJ122" s="953"/>
      <c r="BK122" s="953"/>
      <c r="BL122" s="953"/>
      <c r="BM122" s="953"/>
      <c r="BN122" s="953"/>
      <c r="BO122" s="953"/>
      <c r="BP122" s="954"/>
      <c r="BQ122" s="987">
        <v>8584364</v>
      </c>
      <c r="BR122" s="988"/>
      <c r="BS122" s="988"/>
      <c r="BT122" s="988"/>
      <c r="BU122" s="988"/>
      <c r="BV122" s="988">
        <v>8394120</v>
      </c>
      <c r="BW122" s="988"/>
      <c r="BX122" s="988"/>
      <c r="BY122" s="988"/>
      <c r="BZ122" s="988"/>
      <c r="CA122" s="988">
        <v>7318746</v>
      </c>
      <c r="CB122" s="988"/>
      <c r="CC122" s="988"/>
      <c r="CD122" s="988"/>
      <c r="CE122" s="988"/>
      <c r="CF122" s="1005">
        <v>278.39999999999998</v>
      </c>
      <c r="CG122" s="1006"/>
      <c r="CH122" s="1006"/>
      <c r="CI122" s="1006"/>
      <c r="CJ122" s="1006"/>
      <c r="CK122" s="997"/>
      <c r="CL122" s="998"/>
      <c r="CM122" s="998"/>
      <c r="CN122" s="998"/>
      <c r="CO122" s="999"/>
      <c r="CP122" s="1007" t="s">
        <v>450</v>
      </c>
      <c r="CQ122" s="1008"/>
      <c r="CR122" s="1008"/>
      <c r="CS122" s="1008"/>
      <c r="CT122" s="1008"/>
      <c r="CU122" s="1008"/>
      <c r="CV122" s="1008"/>
      <c r="CW122" s="1008"/>
      <c r="CX122" s="1008"/>
      <c r="CY122" s="1008"/>
      <c r="CZ122" s="1008"/>
      <c r="DA122" s="1008"/>
      <c r="DB122" s="1008"/>
      <c r="DC122" s="1008"/>
      <c r="DD122" s="1008"/>
      <c r="DE122" s="1008"/>
      <c r="DF122" s="1009"/>
      <c r="DG122" s="913" t="s">
        <v>122</v>
      </c>
      <c r="DH122" s="914"/>
      <c r="DI122" s="914"/>
      <c r="DJ122" s="914"/>
      <c r="DK122" s="914"/>
      <c r="DL122" s="914" t="s">
        <v>122</v>
      </c>
      <c r="DM122" s="914"/>
      <c r="DN122" s="914"/>
      <c r="DO122" s="914"/>
      <c r="DP122" s="914"/>
      <c r="DQ122" s="914" t="s">
        <v>122</v>
      </c>
      <c r="DR122" s="914"/>
      <c r="DS122" s="914"/>
      <c r="DT122" s="914"/>
      <c r="DU122" s="914"/>
      <c r="DV122" s="915" t="s">
        <v>122</v>
      </c>
      <c r="DW122" s="915"/>
      <c r="DX122" s="915"/>
      <c r="DY122" s="915"/>
      <c r="DZ122" s="916"/>
    </row>
    <row r="123" spans="1:130" s="212" customFormat="1" ht="26.25" customHeight="1" x14ac:dyDescent="0.2">
      <c r="A123" s="1045"/>
      <c r="B123" s="937"/>
      <c r="C123" s="910" t="s">
        <v>436</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3" t="s">
        <v>177</v>
      </c>
      <c r="BA123" s="233"/>
      <c r="BB123" s="233"/>
      <c r="BC123" s="233"/>
      <c r="BD123" s="233"/>
      <c r="BE123" s="233"/>
      <c r="BF123" s="233"/>
      <c r="BG123" s="233"/>
      <c r="BH123" s="233"/>
      <c r="BI123" s="233"/>
      <c r="BJ123" s="233"/>
      <c r="BK123" s="233"/>
      <c r="BL123" s="233"/>
      <c r="BM123" s="233"/>
      <c r="BN123" s="233"/>
      <c r="BO123" s="965" t="s">
        <v>451</v>
      </c>
      <c r="BP123" s="993"/>
      <c r="BQ123" s="1051">
        <v>12923296</v>
      </c>
      <c r="BR123" s="1052"/>
      <c r="BS123" s="1052"/>
      <c r="BT123" s="1052"/>
      <c r="BU123" s="1052"/>
      <c r="BV123" s="1052">
        <v>12891605</v>
      </c>
      <c r="BW123" s="1052"/>
      <c r="BX123" s="1052"/>
      <c r="BY123" s="1052"/>
      <c r="BZ123" s="1052"/>
      <c r="CA123" s="1052">
        <v>11587346</v>
      </c>
      <c r="CB123" s="1052"/>
      <c r="CC123" s="1052"/>
      <c r="CD123" s="1052"/>
      <c r="CE123" s="1052"/>
      <c r="CF123" s="989"/>
      <c r="CG123" s="990"/>
      <c r="CH123" s="990"/>
      <c r="CI123" s="990"/>
      <c r="CJ123" s="991"/>
      <c r="CK123" s="997"/>
      <c r="CL123" s="998"/>
      <c r="CM123" s="998"/>
      <c r="CN123" s="998"/>
      <c r="CO123" s="999"/>
      <c r="CP123" s="1007" t="s">
        <v>452</v>
      </c>
      <c r="CQ123" s="1008"/>
      <c r="CR123" s="1008"/>
      <c r="CS123" s="1008"/>
      <c r="CT123" s="1008"/>
      <c r="CU123" s="1008"/>
      <c r="CV123" s="1008"/>
      <c r="CW123" s="1008"/>
      <c r="CX123" s="1008"/>
      <c r="CY123" s="1008"/>
      <c r="CZ123" s="1008"/>
      <c r="DA123" s="1008"/>
      <c r="DB123" s="1008"/>
      <c r="DC123" s="1008"/>
      <c r="DD123" s="1008"/>
      <c r="DE123" s="1008"/>
      <c r="DF123" s="1009"/>
      <c r="DG123" s="946" t="s">
        <v>122</v>
      </c>
      <c r="DH123" s="947"/>
      <c r="DI123" s="947"/>
      <c r="DJ123" s="947"/>
      <c r="DK123" s="948"/>
      <c r="DL123" s="949" t="s">
        <v>122</v>
      </c>
      <c r="DM123" s="947"/>
      <c r="DN123" s="947"/>
      <c r="DO123" s="947"/>
      <c r="DP123" s="948"/>
      <c r="DQ123" s="949" t="s">
        <v>122</v>
      </c>
      <c r="DR123" s="947"/>
      <c r="DS123" s="947"/>
      <c r="DT123" s="947"/>
      <c r="DU123" s="948"/>
      <c r="DV123" s="950" t="s">
        <v>122</v>
      </c>
      <c r="DW123" s="951"/>
      <c r="DX123" s="951"/>
      <c r="DY123" s="951"/>
      <c r="DZ123" s="952"/>
    </row>
    <row r="124" spans="1:130" s="212" customFormat="1" ht="26.25" customHeight="1" thickBot="1" x14ac:dyDescent="0.25">
      <c r="A124" s="1045"/>
      <c r="B124" s="937"/>
      <c r="C124" s="910" t="s">
        <v>439</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453</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454</v>
      </c>
      <c r="CQ124" s="1008"/>
      <c r="CR124" s="1008"/>
      <c r="CS124" s="1008"/>
      <c r="CT124" s="1008"/>
      <c r="CU124" s="1008"/>
      <c r="CV124" s="1008"/>
      <c r="CW124" s="1008"/>
      <c r="CX124" s="1008"/>
      <c r="CY124" s="1008"/>
      <c r="CZ124" s="1008"/>
      <c r="DA124" s="1008"/>
      <c r="DB124" s="1008"/>
      <c r="DC124" s="1008"/>
      <c r="DD124" s="1008"/>
      <c r="DE124" s="1008"/>
      <c r="DF124" s="1009"/>
      <c r="DG124" s="992">
        <v>58462</v>
      </c>
      <c r="DH124" s="974"/>
      <c r="DI124" s="974"/>
      <c r="DJ124" s="974"/>
      <c r="DK124" s="975"/>
      <c r="DL124" s="973">
        <v>41353</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2">
      <c r="A125" s="1045"/>
      <c r="B125" s="937"/>
      <c r="C125" s="910" t="s">
        <v>441</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455</v>
      </c>
      <c r="CL125" s="995"/>
      <c r="CM125" s="995"/>
      <c r="CN125" s="995"/>
      <c r="CO125" s="996"/>
      <c r="CP125" s="917" t="s">
        <v>456</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5">
      <c r="A126" s="1045"/>
      <c r="B126" s="937"/>
      <c r="C126" s="910" t="s">
        <v>443</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457</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2">
      <c r="A127" s="1046"/>
      <c r="B127" s="939"/>
      <c r="C127" s="961" t="s">
        <v>458</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459</v>
      </c>
      <c r="AY127" s="1020"/>
      <c r="AZ127" s="1020"/>
      <c r="BA127" s="1020"/>
      <c r="BB127" s="1020"/>
      <c r="BC127" s="1020"/>
      <c r="BD127" s="1020"/>
      <c r="BE127" s="1021"/>
      <c r="BF127" s="1022" t="s">
        <v>460</v>
      </c>
      <c r="BG127" s="1020"/>
      <c r="BH127" s="1020"/>
      <c r="BI127" s="1020"/>
      <c r="BJ127" s="1020"/>
      <c r="BK127" s="1020"/>
      <c r="BL127" s="1021"/>
      <c r="BM127" s="1022" t="s">
        <v>461</v>
      </c>
      <c r="BN127" s="1020"/>
      <c r="BO127" s="1020"/>
      <c r="BP127" s="1020"/>
      <c r="BQ127" s="1020"/>
      <c r="BR127" s="1020"/>
      <c r="BS127" s="1021"/>
      <c r="BT127" s="1022" t="s">
        <v>462</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463</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5">
      <c r="A128" s="1029" t="s">
        <v>464</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465</v>
      </c>
      <c r="X128" s="1031"/>
      <c r="Y128" s="1031"/>
      <c r="Z128" s="1032"/>
      <c r="AA128" s="1033">
        <v>864</v>
      </c>
      <c r="AB128" s="1034"/>
      <c r="AC128" s="1034"/>
      <c r="AD128" s="1034"/>
      <c r="AE128" s="1035"/>
      <c r="AF128" s="1036">
        <v>125</v>
      </c>
      <c r="AG128" s="1034"/>
      <c r="AH128" s="1034"/>
      <c r="AI128" s="1034"/>
      <c r="AJ128" s="1035"/>
      <c r="AK128" s="1036">
        <v>96</v>
      </c>
      <c r="AL128" s="1034"/>
      <c r="AM128" s="1034"/>
      <c r="AN128" s="1034"/>
      <c r="AO128" s="1035"/>
      <c r="AP128" s="1037"/>
      <c r="AQ128" s="1038"/>
      <c r="AR128" s="1038"/>
      <c r="AS128" s="1038"/>
      <c r="AT128" s="1039"/>
      <c r="AU128" s="214"/>
      <c r="AV128" s="214"/>
      <c r="AW128" s="214"/>
      <c r="AX128" s="884" t="s">
        <v>466</v>
      </c>
      <c r="AY128" s="885"/>
      <c r="AZ128" s="885"/>
      <c r="BA128" s="885"/>
      <c r="BB128" s="885"/>
      <c r="BC128" s="885"/>
      <c r="BD128" s="885"/>
      <c r="BE128" s="886"/>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467</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468</v>
      </c>
      <c r="X129" s="1059"/>
      <c r="Y129" s="1059"/>
      <c r="Z129" s="1060"/>
      <c r="AA129" s="946">
        <v>3388487</v>
      </c>
      <c r="AB129" s="947"/>
      <c r="AC129" s="947"/>
      <c r="AD129" s="947"/>
      <c r="AE129" s="948"/>
      <c r="AF129" s="949">
        <v>3492209</v>
      </c>
      <c r="AG129" s="947"/>
      <c r="AH129" s="947"/>
      <c r="AI129" s="947"/>
      <c r="AJ129" s="948"/>
      <c r="AK129" s="949">
        <v>3651880</v>
      </c>
      <c r="AL129" s="947"/>
      <c r="AM129" s="947"/>
      <c r="AN129" s="947"/>
      <c r="AO129" s="948"/>
      <c r="AP129" s="1061"/>
      <c r="AQ129" s="1062"/>
      <c r="AR129" s="1062"/>
      <c r="AS129" s="1062"/>
      <c r="AT129" s="1063"/>
      <c r="AU129" s="215"/>
      <c r="AV129" s="215"/>
      <c r="AW129" s="215"/>
      <c r="AX129" s="1053" t="s">
        <v>469</v>
      </c>
      <c r="AY129" s="911"/>
      <c r="AZ129" s="911"/>
      <c r="BA129" s="911"/>
      <c r="BB129" s="911"/>
      <c r="BC129" s="911"/>
      <c r="BD129" s="911"/>
      <c r="BE129" s="912"/>
      <c r="BF129" s="1054" t="s">
        <v>122</v>
      </c>
      <c r="BG129" s="1055"/>
      <c r="BH129" s="1055"/>
      <c r="BI129" s="1055"/>
      <c r="BJ129" s="1055"/>
      <c r="BK129" s="1055"/>
      <c r="BL129" s="1056"/>
      <c r="BM129" s="1054">
        <v>20</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2" t="s">
        <v>470</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471</v>
      </c>
      <c r="X130" s="1059"/>
      <c r="Y130" s="1059"/>
      <c r="Z130" s="1060"/>
      <c r="AA130" s="946">
        <v>946571</v>
      </c>
      <c r="AB130" s="947"/>
      <c r="AC130" s="947"/>
      <c r="AD130" s="947"/>
      <c r="AE130" s="948"/>
      <c r="AF130" s="949">
        <v>957800</v>
      </c>
      <c r="AG130" s="947"/>
      <c r="AH130" s="947"/>
      <c r="AI130" s="947"/>
      <c r="AJ130" s="948"/>
      <c r="AK130" s="949">
        <v>1022780</v>
      </c>
      <c r="AL130" s="947"/>
      <c r="AM130" s="947"/>
      <c r="AN130" s="947"/>
      <c r="AO130" s="948"/>
      <c r="AP130" s="1061"/>
      <c r="AQ130" s="1062"/>
      <c r="AR130" s="1062"/>
      <c r="AS130" s="1062"/>
      <c r="AT130" s="1063"/>
      <c r="AU130" s="215"/>
      <c r="AV130" s="215"/>
      <c r="AW130" s="215"/>
      <c r="AX130" s="1053" t="s">
        <v>472</v>
      </c>
      <c r="AY130" s="911"/>
      <c r="AZ130" s="911"/>
      <c r="BA130" s="911"/>
      <c r="BB130" s="911"/>
      <c r="BC130" s="911"/>
      <c r="BD130" s="911"/>
      <c r="BE130" s="912"/>
      <c r="BF130" s="1089">
        <v>8.8000000000000007</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473</v>
      </c>
      <c r="X131" s="1096"/>
      <c r="Y131" s="1096"/>
      <c r="Z131" s="1097"/>
      <c r="AA131" s="992">
        <v>2441916</v>
      </c>
      <c r="AB131" s="974"/>
      <c r="AC131" s="974"/>
      <c r="AD131" s="974"/>
      <c r="AE131" s="975"/>
      <c r="AF131" s="973">
        <v>2534409</v>
      </c>
      <c r="AG131" s="974"/>
      <c r="AH131" s="974"/>
      <c r="AI131" s="974"/>
      <c r="AJ131" s="975"/>
      <c r="AK131" s="973">
        <v>2629100</v>
      </c>
      <c r="AL131" s="974"/>
      <c r="AM131" s="974"/>
      <c r="AN131" s="974"/>
      <c r="AO131" s="975"/>
      <c r="AP131" s="1098"/>
      <c r="AQ131" s="1099"/>
      <c r="AR131" s="1099"/>
      <c r="AS131" s="1099"/>
      <c r="AT131" s="1100"/>
      <c r="AU131" s="215"/>
      <c r="AV131" s="215"/>
      <c r="AW131" s="215"/>
      <c r="AX131" s="1071" t="s">
        <v>474</v>
      </c>
      <c r="AY131" s="713"/>
      <c r="AZ131" s="713"/>
      <c r="BA131" s="713"/>
      <c r="BB131" s="713"/>
      <c r="BC131" s="713"/>
      <c r="BD131" s="713"/>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8" t="s">
        <v>475</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476</v>
      </c>
      <c r="W132" s="1082"/>
      <c r="X132" s="1082"/>
      <c r="Y132" s="1082"/>
      <c r="Z132" s="1083"/>
      <c r="AA132" s="1084">
        <v>9.074104105</v>
      </c>
      <c r="AB132" s="1085"/>
      <c r="AC132" s="1085"/>
      <c r="AD132" s="1085"/>
      <c r="AE132" s="1086"/>
      <c r="AF132" s="1087">
        <v>9.021669352</v>
      </c>
      <c r="AG132" s="1085"/>
      <c r="AH132" s="1085"/>
      <c r="AI132" s="1085"/>
      <c r="AJ132" s="1086"/>
      <c r="AK132" s="1087">
        <v>8.3822600890000007</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477</v>
      </c>
      <c r="W133" s="1065"/>
      <c r="X133" s="1065"/>
      <c r="Y133" s="1065"/>
      <c r="Z133" s="1066"/>
      <c r="AA133" s="1067">
        <v>8.1</v>
      </c>
      <c r="AB133" s="1068"/>
      <c r="AC133" s="1068"/>
      <c r="AD133" s="1068"/>
      <c r="AE133" s="1069"/>
      <c r="AF133" s="1067">
        <v>8.5</v>
      </c>
      <c r="AG133" s="1068"/>
      <c r="AH133" s="1068"/>
      <c r="AI133" s="1068"/>
      <c r="AJ133" s="1069"/>
      <c r="AK133" s="1067">
        <v>8.8000000000000007</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PSfnK2xx9pEyZKfzMTOwQN6CqCa5nM7ZJ56L0wen0yuEpYR04JmWoL12kcm8ltslNVakjEMoJwLo6jgEVY4cA==" saltValue="hs4IGas0DOUye5Qqs0jS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8" zoomScaleNormal="85" zoomScaleSheetLayoutView="100" workbookViewId="0">
      <selection activeCell="BD30" sqref="BD30"/>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j4pDG0JIByXIuIcTqVIQ9it/qxEcOLmtL6SrvIMJrPBglQvrN6MUuGad066z4/8GylPcDfBfirQ4j0M7q5vKWw==" saltValue="Uq24ywtsZjCzEZ0+pRDW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58"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p4mL8KMYXcB4QhfV4D3RE5hlpYx4e/tHKcmcEwufKiP4ke9hfR5oH/H6+7mHbDFAkgjeqErsZZCdFLMvyAlg==" saltValue="x2AVyhGoJttylg8n0idR3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1" zoomScale="85" zoomScaleSheetLayoutView="85" workbookViewId="0">
      <selection activeCell="AK34" sqref="AK33:AN34"/>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2" t="s">
        <v>481</v>
      </c>
      <c r="AP7" s="253"/>
      <c r="AQ7" s="254" t="s">
        <v>482</v>
      </c>
      <c r="AR7" s="255"/>
    </row>
    <row r="8" spans="1:46" ht="13.2" x14ac:dyDescent="0.2">
      <c r="A8" s="247"/>
      <c r="AK8" s="256"/>
      <c r="AL8" s="257"/>
      <c r="AM8" s="257"/>
      <c r="AN8" s="258"/>
      <c r="AO8" s="1103"/>
      <c r="AP8" s="259" t="s">
        <v>483</v>
      </c>
      <c r="AQ8" s="260" t="s">
        <v>484</v>
      </c>
      <c r="AR8" s="261" t="s">
        <v>485</v>
      </c>
    </row>
    <row r="9" spans="1:46" ht="13.2" x14ac:dyDescent="0.2">
      <c r="A9" s="247"/>
      <c r="AK9" s="1104" t="s">
        <v>486</v>
      </c>
      <c r="AL9" s="1105"/>
      <c r="AM9" s="1105"/>
      <c r="AN9" s="1106"/>
      <c r="AO9" s="262">
        <v>921088</v>
      </c>
      <c r="AP9" s="262">
        <v>130208</v>
      </c>
      <c r="AQ9" s="263">
        <v>154424</v>
      </c>
      <c r="AR9" s="264">
        <v>-15.7</v>
      </c>
    </row>
    <row r="10" spans="1:46" ht="13.5" customHeight="1" x14ac:dyDescent="0.2">
      <c r="A10" s="247"/>
      <c r="AK10" s="1104" t="s">
        <v>487</v>
      </c>
      <c r="AL10" s="1105"/>
      <c r="AM10" s="1105"/>
      <c r="AN10" s="1106"/>
      <c r="AO10" s="265">
        <v>47193</v>
      </c>
      <c r="AP10" s="265">
        <v>6671</v>
      </c>
      <c r="AQ10" s="266">
        <v>18194</v>
      </c>
      <c r="AR10" s="267">
        <v>-63.3</v>
      </c>
    </row>
    <row r="11" spans="1:46" ht="13.5" customHeight="1" x14ac:dyDescent="0.2">
      <c r="A11" s="247"/>
      <c r="AK11" s="1104" t="s">
        <v>488</v>
      </c>
      <c r="AL11" s="1105"/>
      <c r="AM11" s="1105"/>
      <c r="AN11" s="1106"/>
      <c r="AO11" s="265">
        <v>492</v>
      </c>
      <c r="AP11" s="265">
        <v>70</v>
      </c>
      <c r="AQ11" s="266">
        <v>1285</v>
      </c>
      <c r="AR11" s="267">
        <v>-94.6</v>
      </c>
    </row>
    <row r="12" spans="1:46" ht="13.5" customHeight="1" x14ac:dyDescent="0.2">
      <c r="A12" s="247"/>
      <c r="AK12" s="1104" t="s">
        <v>489</v>
      </c>
      <c r="AL12" s="1105"/>
      <c r="AM12" s="1105"/>
      <c r="AN12" s="1106"/>
      <c r="AO12" s="265" t="s">
        <v>490</v>
      </c>
      <c r="AP12" s="265" t="s">
        <v>490</v>
      </c>
      <c r="AQ12" s="266" t="s">
        <v>490</v>
      </c>
      <c r="AR12" s="267" t="s">
        <v>490</v>
      </c>
    </row>
    <row r="13" spans="1:46" ht="13.5" customHeight="1" x14ac:dyDescent="0.2">
      <c r="A13" s="247"/>
      <c r="AK13" s="1104" t="s">
        <v>491</v>
      </c>
      <c r="AL13" s="1105"/>
      <c r="AM13" s="1105"/>
      <c r="AN13" s="1106"/>
      <c r="AO13" s="265">
        <v>22181</v>
      </c>
      <c r="AP13" s="265">
        <v>3136</v>
      </c>
      <c r="AQ13" s="266">
        <v>5735</v>
      </c>
      <c r="AR13" s="267">
        <v>-45.3</v>
      </c>
    </row>
    <row r="14" spans="1:46" ht="13.5" customHeight="1" x14ac:dyDescent="0.2">
      <c r="A14" s="247"/>
      <c r="AK14" s="1104" t="s">
        <v>492</v>
      </c>
      <c r="AL14" s="1105"/>
      <c r="AM14" s="1105"/>
      <c r="AN14" s="1106"/>
      <c r="AO14" s="265">
        <v>5723</v>
      </c>
      <c r="AP14" s="265">
        <v>809</v>
      </c>
      <c r="AQ14" s="266">
        <v>2950</v>
      </c>
      <c r="AR14" s="267">
        <v>-72.599999999999994</v>
      </c>
    </row>
    <row r="15" spans="1:46" ht="13.5" customHeight="1" x14ac:dyDescent="0.2">
      <c r="A15" s="247"/>
      <c r="AK15" s="1107" t="s">
        <v>493</v>
      </c>
      <c r="AL15" s="1108"/>
      <c r="AM15" s="1108"/>
      <c r="AN15" s="1109"/>
      <c r="AO15" s="265">
        <v>-55036</v>
      </c>
      <c r="AP15" s="265">
        <v>-7780</v>
      </c>
      <c r="AQ15" s="266">
        <v>-9110</v>
      </c>
      <c r="AR15" s="267">
        <v>-14.6</v>
      </c>
    </row>
    <row r="16" spans="1:46" ht="13.2" x14ac:dyDescent="0.2">
      <c r="A16" s="247"/>
      <c r="AK16" s="1107" t="s">
        <v>177</v>
      </c>
      <c r="AL16" s="1108"/>
      <c r="AM16" s="1108"/>
      <c r="AN16" s="1109"/>
      <c r="AO16" s="265">
        <v>941641</v>
      </c>
      <c r="AP16" s="265">
        <v>133113</v>
      </c>
      <c r="AQ16" s="266">
        <v>173477</v>
      </c>
      <c r="AR16" s="267">
        <v>-23.3</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10" t="s">
        <v>498</v>
      </c>
      <c r="AL21" s="1111"/>
      <c r="AM21" s="1111"/>
      <c r="AN21" s="1112"/>
      <c r="AO21" s="277">
        <v>11.17</v>
      </c>
      <c r="AP21" s="278">
        <v>14.28</v>
      </c>
      <c r="AQ21" s="279">
        <v>-3.11</v>
      </c>
      <c r="AS21" s="280"/>
      <c r="AT21" s="276"/>
    </row>
    <row r="22" spans="1:46" s="248" customFormat="1" ht="13.2" x14ac:dyDescent="0.2">
      <c r="A22" s="276"/>
      <c r="AK22" s="1110" t="s">
        <v>499</v>
      </c>
      <c r="AL22" s="1111"/>
      <c r="AM22" s="1111"/>
      <c r="AN22" s="1112"/>
      <c r="AO22" s="281">
        <v>94.2</v>
      </c>
      <c r="AP22" s="282">
        <v>96</v>
      </c>
      <c r="AQ22" s="283">
        <v>-1.8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1" t="s">
        <v>500</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2" t="s">
        <v>481</v>
      </c>
      <c r="AP30" s="253"/>
      <c r="AQ30" s="254" t="s">
        <v>482</v>
      </c>
      <c r="AR30" s="255"/>
    </row>
    <row r="31" spans="1:46" ht="13.2" x14ac:dyDescent="0.2">
      <c r="A31" s="247"/>
      <c r="AK31" s="256"/>
      <c r="AL31" s="257"/>
      <c r="AM31" s="257"/>
      <c r="AN31" s="258"/>
      <c r="AO31" s="1103"/>
      <c r="AP31" s="259" t="s">
        <v>483</v>
      </c>
      <c r="AQ31" s="260" t="s">
        <v>484</v>
      </c>
      <c r="AR31" s="261" t="s">
        <v>485</v>
      </c>
    </row>
    <row r="32" spans="1:46" ht="27" customHeight="1" x14ac:dyDescent="0.2">
      <c r="A32" s="247"/>
      <c r="AK32" s="1118" t="s">
        <v>503</v>
      </c>
      <c r="AL32" s="1119"/>
      <c r="AM32" s="1119"/>
      <c r="AN32" s="1120"/>
      <c r="AO32" s="291">
        <v>1215972</v>
      </c>
      <c r="AP32" s="291">
        <v>171893</v>
      </c>
      <c r="AQ32" s="292">
        <v>83140</v>
      </c>
      <c r="AR32" s="293">
        <v>106.8</v>
      </c>
    </row>
    <row r="33" spans="1:46" ht="13.5" customHeight="1" x14ac:dyDescent="0.2">
      <c r="A33" s="247"/>
      <c r="AK33" s="1118" t="s">
        <v>504</v>
      </c>
      <c r="AL33" s="1119"/>
      <c r="AM33" s="1119"/>
      <c r="AN33" s="1120"/>
      <c r="AO33" s="291" t="s">
        <v>490</v>
      </c>
      <c r="AP33" s="291" t="s">
        <v>490</v>
      </c>
      <c r="AQ33" s="292" t="s">
        <v>490</v>
      </c>
      <c r="AR33" s="293" t="s">
        <v>490</v>
      </c>
    </row>
    <row r="34" spans="1:46" ht="27" customHeight="1" x14ac:dyDescent="0.2">
      <c r="A34" s="247"/>
      <c r="AK34" s="1118" t="s">
        <v>505</v>
      </c>
      <c r="AL34" s="1119"/>
      <c r="AM34" s="1119"/>
      <c r="AN34" s="1120"/>
      <c r="AO34" s="291" t="s">
        <v>490</v>
      </c>
      <c r="AP34" s="291" t="s">
        <v>490</v>
      </c>
      <c r="AQ34" s="292" t="s">
        <v>490</v>
      </c>
      <c r="AR34" s="293" t="s">
        <v>490</v>
      </c>
    </row>
    <row r="35" spans="1:46" ht="27" customHeight="1" x14ac:dyDescent="0.2">
      <c r="A35" s="247"/>
      <c r="AK35" s="1118" t="s">
        <v>506</v>
      </c>
      <c r="AL35" s="1119"/>
      <c r="AM35" s="1119"/>
      <c r="AN35" s="1120"/>
      <c r="AO35" s="291">
        <v>16855</v>
      </c>
      <c r="AP35" s="291">
        <v>2383</v>
      </c>
      <c r="AQ35" s="292">
        <v>26106</v>
      </c>
      <c r="AR35" s="293">
        <v>-90.9</v>
      </c>
    </row>
    <row r="36" spans="1:46" ht="27" customHeight="1" x14ac:dyDescent="0.2">
      <c r="A36" s="247"/>
      <c r="AK36" s="1118" t="s">
        <v>507</v>
      </c>
      <c r="AL36" s="1119"/>
      <c r="AM36" s="1119"/>
      <c r="AN36" s="1120"/>
      <c r="AO36" s="291">
        <v>10427</v>
      </c>
      <c r="AP36" s="291">
        <v>1474</v>
      </c>
      <c r="AQ36" s="292">
        <v>4689</v>
      </c>
      <c r="AR36" s="293">
        <v>-68.599999999999994</v>
      </c>
    </row>
    <row r="37" spans="1:46" ht="13.5" customHeight="1" x14ac:dyDescent="0.2">
      <c r="A37" s="247"/>
      <c r="AK37" s="1118" t="s">
        <v>508</v>
      </c>
      <c r="AL37" s="1119"/>
      <c r="AM37" s="1119"/>
      <c r="AN37" s="1120"/>
      <c r="AO37" s="291" t="s">
        <v>490</v>
      </c>
      <c r="AP37" s="291" t="s">
        <v>490</v>
      </c>
      <c r="AQ37" s="292">
        <v>554</v>
      </c>
      <c r="AR37" s="293" t="s">
        <v>490</v>
      </c>
    </row>
    <row r="38" spans="1:46" ht="27" customHeight="1" x14ac:dyDescent="0.2">
      <c r="A38" s="247"/>
      <c r="AK38" s="1121" t="s">
        <v>509</v>
      </c>
      <c r="AL38" s="1122"/>
      <c r="AM38" s="1122"/>
      <c r="AN38" s="1123"/>
      <c r="AO38" s="294" t="s">
        <v>490</v>
      </c>
      <c r="AP38" s="294" t="s">
        <v>490</v>
      </c>
      <c r="AQ38" s="295">
        <v>7</v>
      </c>
      <c r="AR38" s="283" t="s">
        <v>490</v>
      </c>
      <c r="AS38" s="290"/>
    </row>
    <row r="39" spans="1:46" ht="13.2" x14ac:dyDescent="0.2">
      <c r="A39" s="247"/>
      <c r="AK39" s="1121" t="s">
        <v>510</v>
      </c>
      <c r="AL39" s="1122"/>
      <c r="AM39" s="1122"/>
      <c r="AN39" s="1123"/>
      <c r="AO39" s="291">
        <v>-96</v>
      </c>
      <c r="AP39" s="291">
        <v>-14</v>
      </c>
      <c r="AQ39" s="292">
        <v>-2038</v>
      </c>
      <c r="AR39" s="293">
        <v>-99.3</v>
      </c>
      <c r="AS39" s="290"/>
    </row>
    <row r="40" spans="1:46" ht="27" customHeight="1" x14ac:dyDescent="0.2">
      <c r="A40" s="247"/>
      <c r="AK40" s="1118" t="s">
        <v>511</v>
      </c>
      <c r="AL40" s="1119"/>
      <c r="AM40" s="1119"/>
      <c r="AN40" s="1120"/>
      <c r="AO40" s="291">
        <v>-1022780</v>
      </c>
      <c r="AP40" s="291">
        <v>-144583</v>
      </c>
      <c r="AQ40" s="292">
        <v>-74354</v>
      </c>
      <c r="AR40" s="293">
        <v>94.5</v>
      </c>
      <c r="AS40" s="290"/>
    </row>
    <row r="41" spans="1:46" ht="13.2" x14ac:dyDescent="0.2">
      <c r="A41" s="247"/>
      <c r="AK41" s="1124" t="s">
        <v>287</v>
      </c>
      <c r="AL41" s="1125"/>
      <c r="AM41" s="1125"/>
      <c r="AN41" s="1126"/>
      <c r="AO41" s="291">
        <v>220378</v>
      </c>
      <c r="AP41" s="291">
        <v>31153</v>
      </c>
      <c r="AQ41" s="292">
        <v>38106</v>
      </c>
      <c r="AR41" s="293">
        <v>-18.2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13" t="s">
        <v>481</v>
      </c>
      <c r="AN49" s="1115" t="s">
        <v>514</v>
      </c>
      <c r="AO49" s="1116"/>
      <c r="AP49" s="1116"/>
      <c r="AQ49" s="1116"/>
      <c r="AR49" s="1117"/>
    </row>
    <row r="50" spans="1:44" ht="13.2" x14ac:dyDescent="0.2">
      <c r="A50" s="247"/>
      <c r="AK50" s="305"/>
      <c r="AL50" s="306"/>
      <c r="AM50" s="1114"/>
      <c r="AN50" s="307" t="s">
        <v>515</v>
      </c>
      <c r="AO50" s="308" t="s">
        <v>516</v>
      </c>
      <c r="AP50" s="309" t="s">
        <v>517</v>
      </c>
      <c r="AQ50" s="310" t="s">
        <v>518</v>
      </c>
      <c r="AR50" s="311" t="s">
        <v>519</v>
      </c>
    </row>
    <row r="51" spans="1:44" ht="13.2" x14ac:dyDescent="0.2">
      <c r="A51" s="247"/>
      <c r="AK51" s="303" t="s">
        <v>520</v>
      </c>
      <c r="AL51" s="304"/>
      <c r="AM51" s="312">
        <v>4352393</v>
      </c>
      <c r="AN51" s="313">
        <v>644895</v>
      </c>
      <c r="AO51" s="314">
        <v>-9.8000000000000007</v>
      </c>
      <c r="AP51" s="315">
        <v>126525</v>
      </c>
      <c r="AQ51" s="316">
        <v>0.2</v>
      </c>
      <c r="AR51" s="317">
        <v>-10</v>
      </c>
    </row>
    <row r="52" spans="1:44" ht="13.2" x14ac:dyDescent="0.2">
      <c r="A52" s="247"/>
      <c r="AK52" s="318"/>
      <c r="AL52" s="319" t="s">
        <v>521</v>
      </c>
      <c r="AM52" s="320">
        <v>317879</v>
      </c>
      <c r="AN52" s="321">
        <v>47100</v>
      </c>
      <c r="AO52" s="322">
        <v>51.3</v>
      </c>
      <c r="AP52" s="323">
        <v>67052</v>
      </c>
      <c r="AQ52" s="324">
        <v>18.100000000000001</v>
      </c>
      <c r="AR52" s="325">
        <v>33.200000000000003</v>
      </c>
    </row>
    <row r="53" spans="1:44" ht="13.2" x14ac:dyDescent="0.2">
      <c r="A53" s="247"/>
      <c r="AK53" s="303" t="s">
        <v>522</v>
      </c>
      <c r="AL53" s="304"/>
      <c r="AM53" s="312">
        <v>2642915</v>
      </c>
      <c r="AN53" s="313">
        <v>392765</v>
      </c>
      <c r="AO53" s="314">
        <v>-39.1</v>
      </c>
      <c r="AP53" s="315">
        <v>122054</v>
      </c>
      <c r="AQ53" s="316">
        <v>-3.5</v>
      </c>
      <c r="AR53" s="317">
        <v>-35.6</v>
      </c>
    </row>
    <row r="54" spans="1:44" ht="13.2" x14ac:dyDescent="0.2">
      <c r="A54" s="247"/>
      <c r="AK54" s="318"/>
      <c r="AL54" s="319" t="s">
        <v>521</v>
      </c>
      <c r="AM54" s="320">
        <v>492086</v>
      </c>
      <c r="AN54" s="321">
        <v>73129</v>
      </c>
      <c r="AO54" s="322">
        <v>55.3</v>
      </c>
      <c r="AP54" s="323">
        <v>68298</v>
      </c>
      <c r="AQ54" s="324">
        <v>1.9</v>
      </c>
      <c r="AR54" s="325">
        <v>53.4</v>
      </c>
    </row>
    <row r="55" spans="1:44" ht="13.2" x14ac:dyDescent="0.2">
      <c r="A55" s="247"/>
      <c r="AK55" s="303" t="s">
        <v>523</v>
      </c>
      <c r="AL55" s="304"/>
      <c r="AM55" s="312">
        <v>1246177</v>
      </c>
      <c r="AN55" s="313">
        <v>179927</v>
      </c>
      <c r="AO55" s="314">
        <v>-54.2</v>
      </c>
      <c r="AP55" s="315">
        <v>111644</v>
      </c>
      <c r="AQ55" s="316">
        <v>-8.5</v>
      </c>
      <c r="AR55" s="317">
        <v>-45.7</v>
      </c>
    </row>
    <row r="56" spans="1:44" ht="13.2" x14ac:dyDescent="0.2">
      <c r="A56" s="247"/>
      <c r="AK56" s="318"/>
      <c r="AL56" s="319" t="s">
        <v>521</v>
      </c>
      <c r="AM56" s="320">
        <v>695911</v>
      </c>
      <c r="AN56" s="321">
        <v>100478</v>
      </c>
      <c r="AO56" s="322">
        <v>37.4</v>
      </c>
      <c r="AP56" s="323">
        <v>66606</v>
      </c>
      <c r="AQ56" s="324">
        <v>-2.5</v>
      </c>
      <c r="AR56" s="325">
        <v>39.9</v>
      </c>
    </row>
    <row r="57" spans="1:44" ht="13.2" x14ac:dyDescent="0.2">
      <c r="A57" s="247"/>
      <c r="AK57" s="303" t="s">
        <v>524</v>
      </c>
      <c r="AL57" s="304"/>
      <c r="AM57" s="312">
        <v>1491316</v>
      </c>
      <c r="AN57" s="313">
        <v>214424</v>
      </c>
      <c r="AO57" s="314">
        <v>19.2</v>
      </c>
      <c r="AP57" s="315">
        <v>127917</v>
      </c>
      <c r="AQ57" s="316">
        <v>14.6</v>
      </c>
      <c r="AR57" s="317">
        <v>4.5999999999999996</v>
      </c>
    </row>
    <row r="58" spans="1:44" ht="13.2" x14ac:dyDescent="0.2">
      <c r="A58" s="247"/>
      <c r="AK58" s="318"/>
      <c r="AL58" s="319" t="s">
        <v>521</v>
      </c>
      <c r="AM58" s="320">
        <v>492926</v>
      </c>
      <c r="AN58" s="321">
        <v>70874</v>
      </c>
      <c r="AO58" s="322">
        <v>-29.5</v>
      </c>
      <c r="AP58" s="323">
        <v>69746</v>
      </c>
      <c r="AQ58" s="324">
        <v>4.7</v>
      </c>
      <c r="AR58" s="325">
        <v>-34.200000000000003</v>
      </c>
    </row>
    <row r="59" spans="1:44" ht="13.2" x14ac:dyDescent="0.2">
      <c r="A59" s="247"/>
      <c r="AK59" s="303" t="s">
        <v>525</v>
      </c>
      <c r="AL59" s="304"/>
      <c r="AM59" s="312">
        <v>614810</v>
      </c>
      <c r="AN59" s="313">
        <v>86911</v>
      </c>
      <c r="AO59" s="314">
        <v>-59.5</v>
      </c>
      <c r="AP59" s="315">
        <v>135931</v>
      </c>
      <c r="AQ59" s="316">
        <v>6.3</v>
      </c>
      <c r="AR59" s="317">
        <v>-65.8</v>
      </c>
    </row>
    <row r="60" spans="1:44" ht="13.2" x14ac:dyDescent="0.2">
      <c r="A60" s="247"/>
      <c r="AK60" s="318"/>
      <c r="AL60" s="319" t="s">
        <v>521</v>
      </c>
      <c r="AM60" s="320">
        <v>529116</v>
      </c>
      <c r="AN60" s="321">
        <v>74797</v>
      </c>
      <c r="AO60" s="322">
        <v>5.5</v>
      </c>
      <c r="AP60" s="323">
        <v>75320</v>
      </c>
      <c r="AQ60" s="324">
        <v>8</v>
      </c>
      <c r="AR60" s="325">
        <v>-2.5</v>
      </c>
    </row>
    <row r="61" spans="1:44" ht="13.2" x14ac:dyDescent="0.2">
      <c r="A61" s="247"/>
      <c r="AK61" s="303" t="s">
        <v>526</v>
      </c>
      <c r="AL61" s="326"/>
      <c r="AM61" s="312">
        <v>2069522</v>
      </c>
      <c r="AN61" s="313">
        <v>303784</v>
      </c>
      <c r="AO61" s="314">
        <v>-28.7</v>
      </c>
      <c r="AP61" s="315">
        <v>124814</v>
      </c>
      <c r="AQ61" s="327">
        <v>1.8</v>
      </c>
      <c r="AR61" s="317">
        <v>-30.5</v>
      </c>
    </row>
    <row r="62" spans="1:44" ht="13.2" x14ac:dyDescent="0.2">
      <c r="A62" s="247"/>
      <c r="AK62" s="318"/>
      <c r="AL62" s="319" t="s">
        <v>521</v>
      </c>
      <c r="AM62" s="320">
        <v>505584</v>
      </c>
      <c r="AN62" s="321">
        <v>73276</v>
      </c>
      <c r="AO62" s="322">
        <v>24</v>
      </c>
      <c r="AP62" s="323">
        <v>69404</v>
      </c>
      <c r="AQ62" s="324">
        <v>6</v>
      </c>
      <c r="AR62" s="325">
        <v>18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f2nKI0S3mji4zuwQeLsnDePdnqKLaFFRm9BiUm6ybsDbz0l7bjtyCjbMKzGu8Ve3FVy+QW+D2rzti8oBLxpV/g==" saltValue="AWrB9/k+MdPsppQdMYi5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4" zoomScale="85" zoomScaleNormal="85" zoomScaleSheetLayoutView="55" workbookViewId="0">
      <selection activeCell="AE40" sqref="AE40"/>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1lDcSUogoZuoNOAW3N+vbsiYB3ZKNX8UASISip5JH2lVX/eaVDm67wJbngKmQCBiCFg4PYmaVRhkEnfkG3dyRQ==" saltValue="6T6MIO9XmTwvcWJxBIQe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election activeCell="BK102" sqref="BK102"/>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HWDVT9DX9xpPryNEUZCEvi7cI9tRv3OMK1OKqFIWqhIEBVoGacCEJ1fqvBm4Gjcdg7tDblSAb7zCWX3kheI+vQ==" saltValue="Rh6FVKxVbelH7v4u81uP6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6" zoomScaleNormal="100" zoomScaleSheetLayoutView="100" workbookViewId="0">
      <selection activeCell="M45" sqref="M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7" t="s">
        <v>3</v>
      </c>
      <c r="D47" s="1127"/>
      <c r="E47" s="1128"/>
      <c r="F47" s="11">
        <v>75.819999999999993</v>
      </c>
      <c r="G47" s="12">
        <v>72.86</v>
      </c>
      <c r="H47" s="12">
        <v>76.41</v>
      </c>
      <c r="I47" s="12">
        <v>69.91</v>
      </c>
      <c r="J47" s="13">
        <v>65.87</v>
      </c>
    </row>
    <row r="48" spans="2:10" ht="57.75" customHeight="1" x14ac:dyDescent="0.2">
      <c r="B48" s="14"/>
      <c r="C48" s="1129" t="s">
        <v>4</v>
      </c>
      <c r="D48" s="1129"/>
      <c r="E48" s="1130"/>
      <c r="F48" s="15">
        <v>10.79</v>
      </c>
      <c r="G48" s="16">
        <v>17.71</v>
      </c>
      <c r="H48" s="16">
        <v>10.16</v>
      </c>
      <c r="I48" s="16">
        <v>8.42</v>
      </c>
      <c r="J48" s="17">
        <v>7.83</v>
      </c>
    </row>
    <row r="49" spans="2:10" ht="57.75" customHeight="1" thickBot="1" x14ac:dyDescent="0.25">
      <c r="B49" s="18"/>
      <c r="C49" s="1131" t="s">
        <v>5</v>
      </c>
      <c r="D49" s="1131"/>
      <c r="E49" s="1132"/>
      <c r="F49" s="19">
        <v>6.28</v>
      </c>
      <c r="G49" s="20">
        <v>12.88</v>
      </c>
      <c r="H49" s="20" t="s">
        <v>533</v>
      </c>
      <c r="I49" s="20" t="s">
        <v>534</v>
      </c>
      <c r="J49" s="21" t="s">
        <v>535</v>
      </c>
    </row>
    <row r="50" spans="2:10" ht="13.2" x14ac:dyDescent="0.2"/>
  </sheetData>
  <sheetProtection algorithmName="SHA-512" hashValue="1tr5qbL8DyMF96DQ0LDESbLRoCj5xjIAeh0hBP++30z/S4FLclIdjvOSJwrTsDnBNU5CIVjPjrPCeIN6RFARyQ==" saltValue="mv2M9EX3qJHJI6qMmyvE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村上 康成</cp:lastModifiedBy>
  <cp:lastPrinted>2026-03-12T06:26:02Z</cp:lastPrinted>
  <dcterms:created xsi:type="dcterms:W3CDTF">2026-02-26T10:17:06Z</dcterms:created>
  <dcterms:modified xsi:type="dcterms:W3CDTF">2026-03-24T02:27:32Z</dcterms:modified>
  <cp:category/>
</cp:coreProperties>
</file>